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73" documentId="13_ncr:1_{8D3B17F4-349A-4F82-9459-C74EABC0D093}" xr6:coauthVersionLast="47" xr6:coauthVersionMax="47" xr10:uidLastSave="{61178C5D-7795-4321-A2FC-C9B7EFE1997D}"/>
  <bookViews>
    <workbookView xWindow="-120" yWindow="-120" windowWidth="29040" windowHeight="15720" tabRatio="816" xr2:uid="{00000000-000D-0000-FFFF-FFFF00000000}"/>
  </bookViews>
  <sheets>
    <sheet name="Basics" sheetId="2" r:id="rId1"/>
    <sheet name="Project Data" sheetId="10" r:id="rId2"/>
    <sheet name="Takeoff Report - Full" sheetId="9" r:id="rId3"/>
    <sheet name="Item Report - Full" sheetId="1" r:id="rId4"/>
    <sheet name="Get Qty by Plan" sheetId="12" r:id="rId5"/>
    <sheet name="Get Qty by Plan and TO" sheetId="11" r:id="rId6"/>
    <sheet name="Qty by Tag" sheetId="16" r:id="rId7"/>
    <sheet name="Playground" sheetId="21" r:id="rId8"/>
    <sheet name="Lookups" sheetId="25" r:id="rId9"/>
    <sheet name="VelixoReportsConnections" sheetId="4" state="veryHidden" r:id="rId10"/>
    <sheet name="VelixoReportsGIOptions" sheetId="5" state="veryHidden" r:id="rId11"/>
    <sheet name="VelixoReportsSettings" sheetId="6" state="veryHidden" r:id="rId12"/>
  </sheets>
  <definedNames>
    <definedName name="_xlnm._FilterDatabase" localSheetId="1" hidden="1">'Project Data'!$B$6:$B$24</definedName>
    <definedName name="SFXBidDateFrom">Basics!$B$11</definedName>
    <definedName name="SFXBidDateTo">Basics!$B$12</definedName>
    <definedName name="SFXConnName">Basics!$B$4</definedName>
    <definedName name="SFXPlanChoice">'Get Qty by Plan'!$C$5</definedName>
    <definedName name="SFXPlanChoice2">'Get Qty by Plan and TO'!$C$5</definedName>
    <definedName name="SFXPrjName">Basics!$B$14</definedName>
    <definedName name="SFXPrjStatus">Basics!$B$8</definedName>
    <definedName name="SFXPrjString">Basics!$B$6</definedName>
    <definedName name="SFXTagChoice">'Qty by Tag'!$C$5</definedName>
    <definedName name="SFXTagValueChoice">'Qty by Tag'!$C$6</definedName>
    <definedName name="SFXTakeoffChoice">'Get Qty by Plan and TO'!$C$6</definedName>
    <definedName name="Velixo_mirrored_table_0CA9510959E44054A2746D305D6A6494_AccountingCode" localSheetId="4" hidden="1">'Get Qty by Plan'!#REF!</definedName>
    <definedName name="Velixo_mirrored_table_0CA9510959E44054A2746D305D6A6494_AccountingCode" localSheetId="5" hidden="1">'Get Qty by Plan and TO'!#REF!</definedName>
    <definedName name="Velixo_mirrored_table_0CA9510959E44054A2746D305D6A6494_AccountingCode" localSheetId="6" hidden="1">'Qty by Tag'!#REF!</definedName>
    <definedName name="Velixo_mirrored_table_0CA9510959E44054A2746D305D6A6494_CostType" localSheetId="4" hidden="1">'Get Qty by Plan'!#REF!</definedName>
    <definedName name="Velixo_mirrored_table_0CA9510959E44054A2746D305D6A6494_CostType" localSheetId="5" hidden="1">'Get Qty by Plan and TO'!#REF!</definedName>
    <definedName name="Velixo_mirrored_table_0CA9510959E44054A2746D305D6A6494_CostType" localSheetId="6" hidden="1">'Qty by Tag'!#REF!</definedName>
    <definedName name="Velixo_mirrored_table_0CA9510959E44054A2746D305D6A6494_ExtendedCost" localSheetId="4" hidden="1">'Get Qty by Plan'!#REF!</definedName>
    <definedName name="Velixo_mirrored_table_0CA9510959E44054A2746D305D6A6494_ExtendedCost" localSheetId="5" hidden="1">'Get Qty by Plan and TO'!#REF!</definedName>
    <definedName name="Velixo_mirrored_table_0CA9510959E44054A2746D305D6A6494_ExtendedCost" localSheetId="6" hidden="1">'Qty by Tag'!#REF!</definedName>
    <definedName name="Velixo_mirrored_table_0CA9510959E44054A2746D305D6A6494_Item" localSheetId="4" hidden="1">'Get Qty by Plan'!#REF!</definedName>
    <definedName name="Velixo_mirrored_table_0CA9510959E44054A2746D305D6A6494_Item" localSheetId="5" hidden="1">'Get Qty by Plan and TO'!#REF!</definedName>
    <definedName name="Velixo_mirrored_table_0CA9510959E44054A2746D305D6A6494_Item" localSheetId="6" hidden="1">'Qty by Tag'!#REF!</definedName>
    <definedName name="Velixo_mirrored_table_0CA9510959E44054A2746D305D6A6494_ItemDescription" localSheetId="4" hidden="1">'Get Qty by Plan'!#REF!</definedName>
    <definedName name="Velixo_mirrored_table_0CA9510959E44054A2746D305D6A6494_ItemDescription" localSheetId="5" hidden="1">'Get Qty by Plan and TO'!#REF!</definedName>
    <definedName name="Velixo_mirrored_table_0CA9510959E44054A2746D305D6A6494_ItemDescription" localSheetId="6" hidden="1">'Qty by Tag'!#REF!</definedName>
    <definedName name="Velixo_mirrored_table_0CA9510959E44054A2746D305D6A6494_ItemId" localSheetId="4" hidden="1">'Get Qty by Plan'!#REF!</definedName>
    <definedName name="Velixo_mirrored_table_0CA9510959E44054A2746D305D6A6494_ItemId" localSheetId="5" hidden="1">'Get Qty by Plan and TO'!#REF!</definedName>
    <definedName name="Velixo_mirrored_table_0CA9510959E44054A2746D305D6A6494_ItemId" localSheetId="6" hidden="1">'Qty by Tag'!#REF!</definedName>
    <definedName name="Velixo_mirrored_table_0CA9510959E44054A2746D305D6A6494_ItemNumber" localSheetId="4" hidden="1">'Get Qty by Plan'!#REF!</definedName>
    <definedName name="Velixo_mirrored_table_0CA9510959E44054A2746D305D6A6494_ItemNumber" localSheetId="5" hidden="1">'Get Qty by Plan and TO'!#REF!</definedName>
    <definedName name="Velixo_mirrored_table_0CA9510959E44054A2746D305D6A6494_ItemNumber" localSheetId="6" hidden="1">'Qty by Tag'!#REF!</definedName>
    <definedName name="Velixo_mirrored_table_0CA9510959E44054A2746D305D6A6494_MeasuredQuantity" localSheetId="4" hidden="1">'Get Qty by Plan'!#REF!</definedName>
    <definedName name="Velixo_mirrored_table_0CA9510959E44054A2746D305D6A6494_MeasuredQuantity" localSheetId="5" hidden="1">'Get Qty by Plan and TO'!#REF!</definedName>
    <definedName name="Velixo_mirrored_table_0CA9510959E44054A2746D305D6A6494_MeasuredQuantity" localSheetId="6" hidden="1">'Qty by Tag'!#REF!</definedName>
    <definedName name="Velixo_mirrored_table_0CA9510959E44054A2746D305D6A6494_Path" localSheetId="4" hidden="1">'Get Qty by Plan'!#REF!</definedName>
    <definedName name="Velixo_mirrored_table_0CA9510959E44054A2746D305D6A6494_Path" localSheetId="5" hidden="1">'Get Qty by Plan and TO'!#REF!</definedName>
    <definedName name="Velixo_mirrored_table_0CA9510959E44054A2746D305D6A6494_Path" localSheetId="6" hidden="1">'Qty by Tag'!#REF!</definedName>
    <definedName name="Velixo_mirrored_table_0CA9510959E44054A2746D305D6A6494_Phases" localSheetId="4" hidden="1">'Get Qty by Plan'!#REF!</definedName>
    <definedName name="Velixo_mirrored_table_0CA9510959E44054A2746D305D6A6494_Phases" localSheetId="5" hidden="1">'Get Qty by Plan and TO'!#REF!</definedName>
    <definedName name="Velixo_mirrored_table_0CA9510959E44054A2746D305D6A6494_Phases" localSheetId="6" hidden="1">'Qty by Tag'!#REF!</definedName>
    <definedName name="Velixo_mirrored_table_0CA9510959E44054A2746D305D6A6494_PlanId" localSheetId="4" hidden="1">'Get Qty by Plan'!#REF!</definedName>
    <definedName name="Velixo_mirrored_table_0CA9510959E44054A2746D305D6A6494_PlanId" localSheetId="5" hidden="1">'Get Qty by Plan and TO'!#REF!</definedName>
    <definedName name="Velixo_mirrored_table_0CA9510959E44054A2746D305D6A6494_PlanId" localSheetId="6" hidden="1">'Qty by Tag'!#REF!</definedName>
    <definedName name="Velixo_mirrored_table_0CA9510959E44054A2746D305D6A6494_PlanName" localSheetId="4" hidden="1">'Get Qty by Plan'!#REF!</definedName>
    <definedName name="Velixo_mirrored_table_0CA9510959E44054A2746D305D6A6494_PlanName" localSheetId="5" hidden="1">'Get Qty by Plan and TO'!#REF!</definedName>
    <definedName name="Velixo_mirrored_table_0CA9510959E44054A2746D305D6A6494_PlanName" localSheetId="6" hidden="1">'Qty by Tag'!#REF!</definedName>
    <definedName name="Velixo_mirrored_table_0CA9510959E44054A2746D305D6A6494_PurchaseUnit" localSheetId="4" hidden="1">'Get Qty by Plan'!#REF!</definedName>
    <definedName name="Velixo_mirrored_table_0CA9510959E44054A2746D305D6A6494_PurchaseUnit" localSheetId="5" hidden="1">'Get Qty by Plan and TO'!#REF!</definedName>
    <definedName name="Velixo_mirrored_table_0CA9510959E44054A2746D305D6A6494_PurchaseUnit" localSheetId="6" hidden="1">'Qty by Tag'!#REF!</definedName>
    <definedName name="Velixo_mirrored_table_0CA9510959E44054A2746D305D6A6494_TakeoffId" localSheetId="4" hidden="1">'Get Qty by Plan'!#REF!</definedName>
    <definedName name="Velixo_mirrored_table_0CA9510959E44054A2746D305D6A6494_TakeoffId" localSheetId="5" hidden="1">'Get Qty by Plan and TO'!#REF!</definedName>
    <definedName name="Velixo_mirrored_table_0CA9510959E44054A2746D305D6A6494_TakeoffId" localSheetId="6" hidden="1">'Qty by Tag'!#REF!</definedName>
    <definedName name="Velixo_mirrored_table_0CA9510959E44054A2746D305D6A6494_TakeoffName" localSheetId="4" hidden="1">'Get Qty by Plan'!#REF!</definedName>
    <definedName name="Velixo_mirrored_table_0CA9510959E44054A2746D305D6A6494_TakeoffName" localSheetId="5" hidden="1">'Get Qty by Plan and TO'!#REF!</definedName>
    <definedName name="Velixo_mirrored_table_0CA9510959E44054A2746D305D6A6494_TakeoffName" localSheetId="6" hidden="1">'Qty by Tag'!#REF!</definedName>
    <definedName name="Velixo_mirrored_table_0CA9510959E44054A2746D305D6A6494_TakeoffQuantity" localSheetId="4" hidden="1">'Get Qty by Plan'!#REF!</definedName>
    <definedName name="Velixo_mirrored_table_0CA9510959E44054A2746D305D6A6494_TakeoffQuantity" localSheetId="5" hidden="1">'Get Qty by Plan and TO'!#REF!</definedName>
    <definedName name="Velixo_mirrored_table_0CA9510959E44054A2746D305D6A6494_TakeoffQuantity" localSheetId="6" hidden="1">'Qty by Tag'!#REF!</definedName>
    <definedName name="Velixo_mirrored_table_0CA9510959E44054A2746D305D6A6494_TakeoffUnit" localSheetId="4" hidden="1">'Get Qty by Plan'!#REF!</definedName>
    <definedName name="Velixo_mirrored_table_0CA9510959E44054A2746D305D6A6494_TakeoffUnit" localSheetId="5" hidden="1">'Get Qty by Plan and TO'!#REF!</definedName>
    <definedName name="Velixo_mirrored_table_0CA9510959E44054A2746D305D6A6494_TakeoffUnit" localSheetId="6" hidden="1">'Qty by Tag'!#REF!</definedName>
    <definedName name="Velixo_mirrored_table_0CA9510959E44054A2746D305D6A6494_Trade" localSheetId="4" hidden="1">'Get Qty by Plan'!#REF!</definedName>
    <definedName name="Velixo_mirrored_table_0CA9510959E44054A2746D305D6A6494_Trade" localSheetId="5" hidden="1">'Get Qty by Plan and TO'!#REF!</definedName>
    <definedName name="Velixo_mirrored_table_0CA9510959E44054A2746D305D6A6494_Trade" localSheetId="6" hidden="1">'Qty by Tag'!#REF!</definedName>
    <definedName name="Velixo_mirrored_table_0CA9510959E44054A2746D305D6A6494_UnitCost" localSheetId="4" hidden="1">'Get Qty by Plan'!#REF!</definedName>
    <definedName name="Velixo_mirrored_table_0CA9510959E44054A2746D305D6A6494_UnitCost" localSheetId="5" hidden="1">'Get Qty by Plan and TO'!#REF!</definedName>
    <definedName name="Velixo_mirrored_table_0CA9510959E44054A2746D305D6A6494_UnitCost" localSheetId="6" hidden="1">'Qty by Tag'!#REF!</definedName>
    <definedName name="Velixo_mirrored_table_126F2FBAA5674A91B8E284D7281B83E0_AccountingCode" localSheetId="4" hidden="1">'Get Qty by Plan'!#REF!</definedName>
    <definedName name="Velixo_mirrored_table_126F2FBAA5674A91B8E284D7281B83E0_AccountingCode" localSheetId="5" hidden="1">'Get Qty by Plan and TO'!#REF!</definedName>
    <definedName name="Velixo_mirrored_table_126F2FBAA5674A91B8E284D7281B83E0_AccountingCode" localSheetId="6" hidden="1">'Qty by Tag'!#REF!</definedName>
    <definedName name="Velixo_mirrored_table_126F2FBAA5674A91B8E284D7281B83E0_CostType" localSheetId="4" hidden="1">'Get Qty by Plan'!#REF!</definedName>
    <definedName name="Velixo_mirrored_table_126F2FBAA5674A91B8E284D7281B83E0_CostType" localSheetId="5" hidden="1">'Get Qty by Plan and TO'!#REF!</definedName>
    <definedName name="Velixo_mirrored_table_126F2FBAA5674A91B8E284D7281B83E0_CostType" localSheetId="6" hidden="1">'Qty by Tag'!#REF!</definedName>
    <definedName name="Velixo_mirrored_table_126F2FBAA5674A91B8E284D7281B83E0_ExtendedCost" localSheetId="4" hidden="1">'Get Qty by Plan'!#REF!</definedName>
    <definedName name="Velixo_mirrored_table_126F2FBAA5674A91B8E284D7281B83E0_ExtendedCost" localSheetId="5" hidden="1">'Get Qty by Plan and TO'!#REF!</definedName>
    <definedName name="Velixo_mirrored_table_126F2FBAA5674A91B8E284D7281B83E0_ExtendedCost" localSheetId="6" hidden="1">'Qty by Tag'!#REF!</definedName>
    <definedName name="Velixo_mirrored_table_126F2FBAA5674A91B8E284D7281B83E0_Item" localSheetId="4" hidden="1">'Get Qty by Plan'!#REF!</definedName>
    <definedName name="Velixo_mirrored_table_126F2FBAA5674A91B8E284D7281B83E0_Item" localSheetId="5" hidden="1">'Get Qty by Plan and TO'!#REF!</definedName>
    <definedName name="Velixo_mirrored_table_126F2FBAA5674A91B8E284D7281B83E0_Item" localSheetId="6" hidden="1">'Qty by Tag'!#REF!</definedName>
    <definedName name="Velixo_mirrored_table_126F2FBAA5674A91B8E284D7281B83E0_ItemDescription" localSheetId="4" hidden="1">'Get Qty by Plan'!#REF!</definedName>
    <definedName name="Velixo_mirrored_table_126F2FBAA5674A91B8E284D7281B83E0_ItemDescription" localSheetId="5" hidden="1">'Get Qty by Plan and TO'!#REF!</definedName>
    <definedName name="Velixo_mirrored_table_126F2FBAA5674A91B8E284D7281B83E0_ItemDescription" localSheetId="6" hidden="1">'Qty by Tag'!#REF!</definedName>
    <definedName name="Velixo_mirrored_table_126F2FBAA5674A91B8E284D7281B83E0_ItemId" localSheetId="4" hidden="1">'Get Qty by Plan'!#REF!</definedName>
    <definedName name="Velixo_mirrored_table_126F2FBAA5674A91B8E284D7281B83E0_ItemId" localSheetId="5" hidden="1">'Get Qty by Plan and TO'!#REF!</definedName>
    <definedName name="Velixo_mirrored_table_126F2FBAA5674A91B8E284D7281B83E0_ItemId" localSheetId="6" hidden="1">'Qty by Tag'!#REF!</definedName>
    <definedName name="Velixo_mirrored_table_126F2FBAA5674A91B8E284D7281B83E0_ItemNumber" localSheetId="4" hidden="1">'Get Qty by Plan'!#REF!</definedName>
    <definedName name="Velixo_mirrored_table_126F2FBAA5674A91B8E284D7281B83E0_ItemNumber" localSheetId="5" hidden="1">'Get Qty by Plan and TO'!#REF!</definedName>
    <definedName name="Velixo_mirrored_table_126F2FBAA5674A91B8E284D7281B83E0_ItemNumber" localSheetId="6" hidden="1">'Qty by Tag'!#REF!</definedName>
    <definedName name="Velixo_mirrored_table_126F2FBAA5674A91B8E284D7281B83E0_MeasuredQuantity" localSheetId="4" hidden="1">'Get Qty by Plan'!#REF!</definedName>
    <definedName name="Velixo_mirrored_table_126F2FBAA5674A91B8E284D7281B83E0_MeasuredQuantity" localSheetId="5" hidden="1">'Get Qty by Plan and TO'!#REF!</definedName>
    <definedName name="Velixo_mirrored_table_126F2FBAA5674A91B8E284D7281B83E0_MeasuredQuantity" localSheetId="6" hidden="1">'Qty by Tag'!#REF!</definedName>
    <definedName name="Velixo_mirrored_table_126F2FBAA5674A91B8E284D7281B83E0_Path" localSheetId="4" hidden="1">'Get Qty by Plan'!#REF!</definedName>
    <definedName name="Velixo_mirrored_table_126F2FBAA5674A91B8E284D7281B83E0_Path" localSheetId="5" hidden="1">'Get Qty by Plan and TO'!#REF!</definedName>
    <definedName name="Velixo_mirrored_table_126F2FBAA5674A91B8E284D7281B83E0_Path" localSheetId="6" hidden="1">'Qty by Tag'!#REF!</definedName>
    <definedName name="Velixo_mirrored_table_126F2FBAA5674A91B8E284D7281B83E0_Phases" localSheetId="4" hidden="1">'Get Qty by Plan'!#REF!</definedName>
    <definedName name="Velixo_mirrored_table_126F2FBAA5674A91B8E284D7281B83E0_Phases" localSheetId="5" hidden="1">'Get Qty by Plan and TO'!#REF!</definedName>
    <definedName name="Velixo_mirrored_table_126F2FBAA5674A91B8E284D7281B83E0_Phases" localSheetId="6" hidden="1">'Qty by Tag'!#REF!</definedName>
    <definedName name="Velixo_mirrored_table_126F2FBAA5674A91B8E284D7281B83E0_PlanId" localSheetId="4" hidden="1">'Get Qty by Plan'!#REF!</definedName>
    <definedName name="Velixo_mirrored_table_126F2FBAA5674A91B8E284D7281B83E0_PlanId" localSheetId="5" hidden="1">'Get Qty by Plan and TO'!#REF!</definedName>
    <definedName name="Velixo_mirrored_table_126F2FBAA5674A91B8E284D7281B83E0_PlanId" localSheetId="6" hidden="1">'Qty by Tag'!#REF!</definedName>
    <definedName name="Velixo_mirrored_table_126F2FBAA5674A91B8E284D7281B83E0_PlanName" localSheetId="4" hidden="1">'Get Qty by Plan'!#REF!</definedName>
    <definedName name="Velixo_mirrored_table_126F2FBAA5674A91B8E284D7281B83E0_PlanName" localSheetId="5" hidden="1">'Get Qty by Plan and TO'!#REF!</definedName>
    <definedName name="Velixo_mirrored_table_126F2FBAA5674A91B8E284D7281B83E0_PlanName" localSheetId="6" hidden="1">'Qty by Tag'!#REF!</definedName>
    <definedName name="Velixo_mirrored_table_126F2FBAA5674A91B8E284D7281B83E0_PurchaseUnit" localSheetId="4" hidden="1">'Get Qty by Plan'!#REF!</definedName>
    <definedName name="Velixo_mirrored_table_126F2FBAA5674A91B8E284D7281B83E0_PurchaseUnit" localSheetId="5" hidden="1">'Get Qty by Plan and TO'!#REF!</definedName>
    <definedName name="Velixo_mirrored_table_126F2FBAA5674A91B8E284D7281B83E0_PurchaseUnit" localSheetId="6" hidden="1">'Qty by Tag'!#REF!</definedName>
    <definedName name="Velixo_mirrored_table_126F2FBAA5674A91B8E284D7281B83E0_TakeoffId" localSheetId="4" hidden="1">'Get Qty by Plan'!#REF!</definedName>
    <definedName name="Velixo_mirrored_table_126F2FBAA5674A91B8E284D7281B83E0_TakeoffId" localSheetId="5" hidden="1">'Get Qty by Plan and TO'!#REF!</definedName>
    <definedName name="Velixo_mirrored_table_126F2FBAA5674A91B8E284D7281B83E0_TakeoffId" localSheetId="6" hidden="1">'Qty by Tag'!#REF!</definedName>
    <definedName name="Velixo_mirrored_table_126F2FBAA5674A91B8E284D7281B83E0_TakeoffName" localSheetId="4" hidden="1">'Get Qty by Plan'!#REF!</definedName>
    <definedName name="Velixo_mirrored_table_126F2FBAA5674A91B8E284D7281B83E0_TakeoffName" localSheetId="5" hidden="1">'Get Qty by Plan and TO'!#REF!</definedName>
    <definedName name="Velixo_mirrored_table_126F2FBAA5674A91B8E284D7281B83E0_TakeoffName" localSheetId="6" hidden="1">'Qty by Tag'!#REF!</definedName>
    <definedName name="Velixo_mirrored_table_126F2FBAA5674A91B8E284D7281B83E0_TakeoffQuantity" localSheetId="4" hidden="1">'Get Qty by Plan'!#REF!</definedName>
    <definedName name="Velixo_mirrored_table_126F2FBAA5674A91B8E284D7281B83E0_TakeoffQuantity" localSheetId="5" hidden="1">'Get Qty by Plan and TO'!#REF!</definedName>
    <definedName name="Velixo_mirrored_table_126F2FBAA5674A91B8E284D7281B83E0_TakeoffQuantity" localSheetId="6" hidden="1">'Qty by Tag'!#REF!</definedName>
    <definedName name="Velixo_mirrored_table_126F2FBAA5674A91B8E284D7281B83E0_TakeoffUnit" localSheetId="4" hidden="1">'Get Qty by Plan'!#REF!</definedName>
    <definedName name="Velixo_mirrored_table_126F2FBAA5674A91B8E284D7281B83E0_TakeoffUnit" localSheetId="5" hidden="1">'Get Qty by Plan and TO'!#REF!</definedName>
    <definedName name="Velixo_mirrored_table_126F2FBAA5674A91B8E284D7281B83E0_TakeoffUnit" localSheetId="6" hidden="1">'Qty by Tag'!#REF!</definedName>
    <definedName name="Velixo_mirrored_table_126F2FBAA5674A91B8E284D7281B83E0_Trade" localSheetId="4" hidden="1">'Get Qty by Plan'!#REF!</definedName>
    <definedName name="Velixo_mirrored_table_126F2FBAA5674A91B8E284D7281B83E0_Trade" localSheetId="5" hidden="1">'Get Qty by Plan and TO'!#REF!</definedName>
    <definedName name="Velixo_mirrored_table_126F2FBAA5674A91B8E284D7281B83E0_Trade" localSheetId="6" hidden="1">'Qty by Tag'!#REF!</definedName>
    <definedName name="Velixo_mirrored_table_126F2FBAA5674A91B8E284D7281B83E0_UnitCost" localSheetId="4" hidden="1">'Get Qty by Plan'!#REF!</definedName>
    <definedName name="Velixo_mirrored_table_126F2FBAA5674A91B8E284D7281B83E0_UnitCost" localSheetId="5" hidden="1">'Get Qty by Plan and TO'!#REF!</definedName>
    <definedName name="Velixo_mirrored_table_126F2FBAA5674A91B8E284D7281B83E0_UnitCost" localSheetId="6" hidden="1">'Qty by Tag'!#REF!</definedName>
    <definedName name="Velixo_mirrored_table_4431124BB69E40FD937E535CB46043D4_VXB36_10X1X33MRK9K5" localSheetId="3" hidden="1">'Item Report - Full'!$F$5</definedName>
    <definedName name="Velixo_mirrored_table_4431124BB69E40FD937E535CB46043D4_VXB36_18110G2L1349X" localSheetId="3" hidden="1">'Item Report - Full'!$O$5</definedName>
    <definedName name="Velixo_mirrored_table_4431124BB69E40FD937E535CB46043D4_VXB36_1ARQ6JREJMLX0" localSheetId="3" hidden="1">'Item Report - Full'!$G$5</definedName>
    <definedName name="Velixo_mirrored_table_4431124BB69E40FD937E535CB46043D4_VXB36_1KHIEQKYN2UCAW6Q" localSheetId="3" hidden="1">'Item Report - Full'!$D$5</definedName>
    <definedName name="Velixo_mirrored_table_4431124BB69E40FD937E535CB46043D4_VXB36_231GXHAJI6LMIH5T7CK" localSheetId="3" hidden="1">'Item Report - Full'!$J$5</definedName>
    <definedName name="Velixo_mirrored_table_4431124BB69E40FD937E535CB46043D4_VXB36_2EWRK8XJ5K7VXZKX5DG" localSheetId="3" hidden="1">'Item Report - Full'!$I$5</definedName>
    <definedName name="Velixo_mirrored_table_4431124BB69E40FD937E535CB46043D4_VXB36_2R7O7U584802U3ZEB8HTNP" localSheetId="3" hidden="1">'Item Report - Full'!$A$5</definedName>
    <definedName name="Velixo_mirrored_table_4431124BB69E40FD937E535CB46043D4_VXB36_4KYB9KVI3CKAJTP4B68WRB795" localSheetId="3" hidden="1">'Item Report - Full'!$M$5</definedName>
    <definedName name="Velixo_mirrored_table_4431124BB69E40FD937E535CB46043D4_VXB36_4MMBZ4H1" localSheetId="3" hidden="1">'Item Report - Full'!#REF!</definedName>
    <definedName name="Velixo_mirrored_table_4431124BB69E40FD937E535CB46043D4_VXB36_94HWQBK0RK9084" localSheetId="3" hidden="1">'Item Report - Full'!$K$5</definedName>
    <definedName name="Velixo_mirrored_table_4431124BB69E40FD937E535CB46043D4_VXB36_CTFFEP7XBLS1P8IN9" localSheetId="3" hidden="1">'Item Report - Full'!$L$5</definedName>
    <definedName name="Velixo_mirrored_table_4431124BB69E40FD937E535CB46043D4_VXB36_CTFFEP7XBLS3NNWXG" localSheetId="3" hidden="1">'Item Report - Full'!$N$5</definedName>
    <definedName name="Velixo_mirrored_table_4431124BB69E40FD937E535CB46043D4_VXB36_KDPUUL" localSheetId="3" hidden="1">'Item Report - Full'!$B$5</definedName>
    <definedName name="Velixo_mirrored_table_4431124BB69E40FD937E535CB46043D4_VXB36_M0JS7ZO0UYQVOCDIM6YZL2M" localSheetId="3" hidden="1">'Item Report - Full'!$E$5</definedName>
    <definedName name="Velixo_mirrored_table_4431124BB69E40FD937E535CB46043D4_VXB36_MAWEP4" localSheetId="3" hidden="1">'Item Report - Full'!$Q$5</definedName>
    <definedName name="Velixo_mirrored_table_4431124BB69E40FD937E535CB46043D4_VXB36_PAFOSGBNUECOU6R8FAQJBSP" localSheetId="3" hidden="1">'Item Report - Full'!$H$5</definedName>
    <definedName name="Velixo_mirrored_table_4431124BB69E40FD937E535CB46043D4_VXB36_SMMLB49R8" localSheetId="3" hidden="1">'Item Report - Full'!$C$5</definedName>
    <definedName name="Velixo_mirrored_table_4431124BB69E40FD937E535CB46043D4_VXB36_VC6N7W583" localSheetId="3" hidden="1">'Item Report - Full'!#REF!</definedName>
    <definedName name="Velixo_mirrored_table_4431124BB69E40FD937E535CB46043D4_VXB36_VCEJC56QS" localSheetId="3" hidden="1">'Item Report - Full'!$P$5</definedName>
    <definedName name="Velixo_mirrored_table_5F4FB21CE28C4FA69FFD9BAA3D7AFDBF_VXB36_10X1X33MRK9K5" localSheetId="6" hidden="1">'Qty by Tag'!$D$10</definedName>
    <definedName name="Velixo_mirrored_table_5F4FB21CE28C4FA69FFD9BAA3D7AFDBF_VXB36_2EWRK8XJ5K7VXZKX5DG" localSheetId="6" hidden="1">'Qty by Tag'!$F$10</definedName>
    <definedName name="Velixo_mirrored_table_5F4FB21CE28C4FA69FFD9BAA3D7AFDBF_VXB36_9QFL399X65TE6CKS6GDHZKCY5J4B76X" localSheetId="6" hidden="1">'Qty by Tag'!$E$10</definedName>
    <definedName name="Velixo_mirrored_table_5F4FB21CE28C4FA69FFD9BAA3D7AFDBF_VXB36_KDPUUL" localSheetId="6" hidden="1">'Qty by Tag'!$B$10</definedName>
    <definedName name="Velixo_mirrored_table_5F4FB21CE28C4FA69FFD9BAA3D7AFDBF_VXB36_M0JS7ZO0UYQVOCDIM6YZL2M" localSheetId="6" hidden="1">'Qty by Tag'!$C$10</definedName>
    <definedName name="Velixo_mirrored_table_682FA232F8764E539933F5F2BA7291A2_VXB36_70M37SZJDLYHGHSTR7UOMUPD6U7I" localSheetId="4" hidden="1">'Get Qty by Plan'!$C$9</definedName>
    <definedName name="Velixo_mirrored_table_682FA232F8764E539933F5F2BA7291A2_VXB36_70M37SZJDLYHGHSTR7UOMUPD6U7I" localSheetId="5" hidden="1">'Get Qty by Plan and TO'!#REF!</definedName>
    <definedName name="Velixo_mirrored_table_682FA232F8764E539933F5F2BA7291A2_VXB36_70M37SZJDLYHGHSTR7UOMUPD6U7I" localSheetId="6" hidden="1">'Qty by Tag'!#REF!</definedName>
    <definedName name="Velixo_mirrored_table_682FA232F8764E539933F5F2BA7291A2_VXB36_9QFL399X65TE6CKS6GDHZKCY5J4B76X" localSheetId="4" hidden="1">'Get Qty by Plan'!$E$9</definedName>
    <definedName name="Velixo_mirrored_table_682FA232F8764E539933F5F2BA7291A2_VXB36_9QFL399X65TE6CKS6GDHZKCY5J4B76X" localSheetId="5" hidden="1">'Get Qty by Plan and TO'!#REF!</definedName>
    <definedName name="Velixo_mirrored_table_682FA232F8764E539933F5F2BA7291A2_VXB36_9QFL399X65TE6CKS6GDHZKCY5J4B76X" localSheetId="6" hidden="1">'Qty by Tag'!#REF!</definedName>
    <definedName name="Velixo_mirrored_table_682FA232F8764E539933F5F2BA7291A2_VXB36_CTFFEP7XBLS1P8IN9" localSheetId="4" hidden="1">'Get Qty by Plan'!$B$9</definedName>
    <definedName name="Velixo_mirrored_table_682FA232F8764E539933F5F2BA7291A2_VXB36_CTFFEP7XBLS1P8IN9" localSheetId="5" hidden="1">'Get Qty by Plan and TO'!#REF!</definedName>
    <definedName name="Velixo_mirrored_table_682FA232F8764E539933F5F2BA7291A2_VXB36_CTFFEP7XBLS1P8IN9" localSheetId="6" hidden="1">'Qty by Tag'!#REF!</definedName>
    <definedName name="Velixo_mirrored_table_682FA232F8764E539933F5F2BA7291A2_VXB36_CTFFEP7XBLS3NNWXG" localSheetId="4" hidden="1">'Get Qty by Plan'!$D$9</definedName>
    <definedName name="Velixo_mirrored_table_682FA232F8764E539933F5F2BA7291A2_VXB36_CTFFEP7XBLS3NNWXG" localSheetId="5" hidden="1">'Get Qty by Plan and TO'!#REF!</definedName>
    <definedName name="Velixo_mirrored_table_682FA232F8764E539933F5F2BA7291A2_VXB36_CTFFEP7XBLS3NNWXG" localSheetId="6" hidden="1">'Qty by Tag'!#REF!</definedName>
    <definedName name="Velixo_mirrored_table_749E487BD45940499C43AE3724C6A174_VXB36_70M37SZJDLYHGHSTR7UOMUPD6U7I" localSheetId="4" hidden="1">'Get Qty by Plan'!$C$9</definedName>
    <definedName name="Velixo_mirrored_table_749E487BD45940499C43AE3724C6A174_VXB36_9QFL399X65TE6CKS6GDHZKCY5J4B76X" localSheetId="4" hidden="1">'Get Qty by Plan'!$D$9</definedName>
    <definedName name="Velixo_mirrored_table_749E487BD45940499C43AE3724C6A174_VXB36_CTFFEP7XBLS1P8IN9" localSheetId="4" hidden="1">'Get Qty by Plan'!$B$9</definedName>
    <definedName name="Velixo_mirrored_table_749E487BD45940499C43AE3724C6A174_VXB36_CTFFEP7XBLS3NNWXG" localSheetId="4" hidden="1">'Get Qty by Plan'!$E$9</definedName>
    <definedName name="Velixo_mirrored_table_7E7D049AD5BA42919B3DCB24AA172BF2_TakeoffDescription" localSheetId="4" hidden="1">'Get Qty by Plan'!#REF!</definedName>
    <definedName name="Velixo_mirrored_table_7E7D049AD5BA42919B3DCB24AA172BF2_TakeoffDescription" localSheetId="5" hidden="1">'Get Qty by Plan and TO'!#REF!</definedName>
    <definedName name="Velixo_mirrored_table_7E7D049AD5BA42919B3DCB24AA172BF2_TakeoffDescription" localSheetId="6" hidden="1">'Qty by Tag'!#REF!</definedName>
    <definedName name="Velixo_mirrored_table_7E7D049AD5BA42919B3DCB24AA172BF2_TakeoffName" localSheetId="4" hidden="1">'Get Qty by Plan'!#REF!</definedName>
    <definedName name="Velixo_mirrored_table_7E7D049AD5BA42919B3DCB24AA172BF2_TakeoffName" localSheetId="5" hidden="1">'Get Qty by Plan and TO'!#REF!</definedName>
    <definedName name="Velixo_mirrored_table_7E7D049AD5BA42919B3DCB24AA172BF2_TakeoffName" localSheetId="6" hidden="1">'Qty by Tag'!#REF!</definedName>
    <definedName name="Velixo_mirrored_table_7E7D049AD5BA42919B3DCB24AA172BF2_TakeoffQuantity" localSheetId="4" hidden="1">'Get Qty by Plan'!#REF!</definedName>
    <definedName name="Velixo_mirrored_table_7E7D049AD5BA42919B3DCB24AA172BF2_TakeoffQuantity" localSheetId="5" hidden="1">'Get Qty by Plan and TO'!#REF!</definedName>
    <definedName name="Velixo_mirrored_table_7E7D049AD5BA42919B3DCB24AA172BF2_TakeoffQuantity" localSheetId="6" hidden="1">'Qty by Tag'!#REF!</definedName>
    <definedName name="Velixo_mirrored_table_7E7D049AD5BA42919B3DCB24AA172BF2_TakeoffUnit" localSheetId="4" hidden="1">'Get Qty by Plan'!#REF!</definedName>
    <definedName name="Velixo_mirrored_table_7E7D049AD5BA42919B3DCB24AA172BF2_TakeoffUnit" localSheetId="5" hidden="1">'Get Qty by Plan and TO'!#REF!</definedName>
    <definedName name="Velixo_mirrored_table_7E7D049AD5BA42919B3DCB24AA172BF2_TakeoffUnit" localSheetId="6" hidden="1">'Qty by Tag'!#REF!</definedName>
    <definedName name="Velixo_mirrored_table_8ED72A3E672444ABA2AAC045AB465112_VXB36_18110G2L1349X" localSheetId="2" hidden="1">'Takeoff Report - Full'!$I$5</definedName>
    <definedName name="Velixo_mirrored_table_8ED72A3E672444ABA2AAC045AB465112_VXB36_1FS1GWDHAGPEI6OJ" localSheetId="2" hidden="1">'Takeoff Report - Full'!$K$5</definedName>
    <definedName name="Velixo_mirrored_table_8ED72A3E672444ABA2AAC045AB465112_VXB36_1S2K3WT4UL072VYS" localSheetId="2" hidden="1">'Takeoff Report - Full'!$H$5</definedName>
    <definedName name="Velixo_mirrored_table_8ED72A3E672444ABA2AAC045AB465112_VXB36_4MMBZ4H1" localSheetId="2" hidden="1">'Takeoff Report - Full'!#REF!</definedName>
    <definedName name="Velixo_mirrored_table_8ED72A3E672444ABA2AAC045AB465112_VXB36_70M37SZJDLYHGHSTR7UOMUPD6U7I" localSheetId="2" hidden="1">'Takeoff Report - Full'!$C$5</definedName>
    <definedName name="Velixo_mirrored_table_8ED72A3E672444ABA2AAC045AB465112_VXB36_7DZ8PEV75IJ3H0" localSheetId="2" hidden="1">'Takeoff Report - Full'!$L$5</definedName>
    <definedName name="Velixo_mirrored_table_8ED72A3E672444ABA2AAC045AB465112_VXB36_94HWQBK0RK9084" localSheetId="2" hidden="1">'Takeoff Report - Full'!$A$5</definedName>
    <definedName name="Velixo_mirrored_table_8ED72A3E672444ABA2AAC045AB465112_VXB36_CTFFEP7XBLS1P8IN9" localSheetId="2" hidden="1">'Takeoff Report - Full'!$B$5</definedName>
    <definedName name="Velixo_mirrored_table_8ED72A3E672444ABA2AAC045AB465112_VXB36_CTFFEP7XBLS3NNWXG" localSheetId="2" hidden="1">'Takeoff Report - Full'!$E$5</definedName>
    <definedName name="Velixo_mirrored_table_8ED72A3E672444ABA2AAC045AB465112_VXB36_J7RNM0" localSheetId="2" hidden="1">'Takeoff Report - Full'!$F$5</definedName>
    <definedName name="Velixo_mirrored_table_8ED72A3E672444ABA2AAC045AB465112_VXB36_JHWVO4" localSheetId="2" hidden="1">'Takeoff Report - Full'!$G$5</definedName>
    <definedName name="Velixo_mirrored_table_8ED72A3E672444ABA2AAC045AB465112_VXB36_PAFOSGBNUECOU6R8FAQJBSP" localSheetId="2" hidden="1">'Takeoff Report - Full'!$D$5</definedName>
    <definedName name="Velixo_mirrored_table_8ED72A3E672444ABA2AAC045AB465112_VXB36_VC6N7W583" localSheetId="2" hidden="1">'Takeoff Report - Full'!#REF!</definedName>
    <definedName name="Velixo_mirrored_table_8ED72A3E672444ABA2AAC045AB465112_VXB36_VCEJC56QS" localSheetId="2" hidden="1">'Takeoff Report - Full'!$J$5</definedName>
    <definedName name="Velixo_mirrored_table_D4728D1A6EDA4DE1910F02396FA77B76_VXB36_10X1X33MRK9K5" localSheetId="4" hidden="1">'Get Qty by Plan'!#REF!</definedName>
    <definedName name="Velixo_mirrored_table_D4728D1A6EDA4DE1910F02396FA77B76_VXB36_2EWRK8XJ5K7VXZKX5DG" localSheetId="4" hidden="1">'Get Qty by Plan'!#REF!</definedName>
    <definedName name="Velixo_mirrored_table_D4728D1A6EDA4DE1910F02396FA77B76_VXB36_9QFL399X65TE6CKS6GDHZKCY5J4B76X" localSheetId="4" hidden="1">'Get Qty by Plan'!#REF!</definedName>
    <definedName name="Velixo_mirrored_table_D4728D1A6EDA4DE1910F02396FA77B76_VXB36_KDPUUL" localSheetId="4" hidden="1">'Get Qty by Plan'!#REF!</definedName>
    <definedName name="Velixo_mirrored_table_D4728D1A6EDA4DE1910F02396FA77B76_VXB36_M0JS7ZO0UYQVOCDIM6YZL2M" localSheetId="4" hidden="1">'Get Qty by Plan'!#REF!</definedName>
    <definedName name="Velixo_mirrored_table_E23688B3B4E740949F1889790B33A8DC_VXB36_10X1X33MRK9K5" localSheetId="4" hidden="1">'Get Qty by Plan'!#REF!</definedName>
    <definedName name="Velixo_mirrored_table_E23688B3B4E740949F1889790B33A8DC_VXB36_10X1X33MRK9K5" localSheetId="5" hidden="1">'Get Qty by Plan and TO'!$D$11</definedName>
    <definedName name="Velixo_mirrored_table_E23688B3B4E740949F1889790B33A8DC_VXB36_10X1X33MRK9K5" localSheetId="6" hidden="1">'Qty by Tag'!$D$10</definedName>
    <definedName name="Velixo_mirrored_table_E23688B3B4E740949F1889790B33A8DC_VXB36_2EWRK8XJ5K7VXZKX5DG" localSheetId="4" hidden="1">'Get Qty by Plan'!#REF!</definedName>
    <definedName name="Velixo_mirrored_table_E23688B3B4E740949F1889790B33A8DC_VXB36_2EWRK8XJ5K7VXZKX5DG" localSheetId="5" hidden="1">'Get Qty by Plan and TO'!$F$11</definedName>
    <definedName name="Velixo_mirrored_table_E23688B3B4E740949F1889790B33A8DC_VXB36_2EWRK8XJ5K7VXZKX5DG" localSheetId="6" hidden="1">'Qty by Tag'!$F$10</definedName>
    <definedName name="Velixo_mirrored_table_E23688B3B4E740949F1889790B33A8DC_VXB36_9QFL399X65TE6CKS6GDHZKCY5J4B76X" localSheetId="4" hidden="1">'Get Qty by Plan'!#REF!</definedName>
    <definedName name="Velixo_mirrored_table_E23688B3B4E740949F1889790B33A8DC_VXB36_9QFL399X65TE6CKS6GDHZKCY5J4B76X" localSheetId="5" hidden="1">'Get Qty by Plan and TO'!$E$11</definedName>
    <definedName name="Velixo_mirrored_table_E23688B3B4E740949F1889790B33A8DC_VXB36_9QFL399X65TE6CKS6GDHZKCY5J4B76X" localSheetId="6" hidden="1">'Qty by Tag'!#REF!</definedName>
    <definedName name="Velixo_mirrored_table_E23688B3B4E740949F1889790B33A8DC_VXB36_KDPUUL" localSheetId="4" hidden="1">'Get Qty by Plan'!#REF!</definedName>
    <definedName name="Velixo_mirrored_table_E23688B3B4E740949F1889790B33A8DC_VXB36_KDPUUL" localSheetId="5" hidden="1">'Get Qty by Plan and TO'!$B$11</definedName>
    <definedName name="Velixo_mirrored_table_E23688B3B4E740949F1889790B33A8DC_VXB36_KDPUUL" localSheetId="6" hidden="1">'Qty by Tag'!$B$10</definedName>
    <definedName name="Velixo_mirrored_table_E23688B3B4E740949F1889790B33A8DC_VXB36_M0JS7ZO0UYQVOCDIM6YZL2M" localSheetId="4" hidden="1">'Get Qty by Plan'!#REF!</definedName>
    <definedName name="Velixo_mirrored_table_E23688B3B4E740949F1889790B33A8DC_VXB36_M0JS7ZO0UYQVOCDIM6YZL2M" localSheetId="5" hidden="1">'Get Qty by Plan and TO'!$C$11</definedName>
    <definedName name="Velixo_mirrored_table_E23688B3B4E740949F1889790B33A8DC_VXB36_M0JS7ZO0UYQVOCDIM6YZL2M" localSheetId="6" hidden="1">'Qty by Tag'!$C$10</definedName>
    <definedName name="Velixo_mirrored_table_F7641DA6639C4BC48F6F0214EEE70925_CostType" localSheetId="4" hidden="1">'Get Qty by Plan'!#REF!</definedName>
    <definedName name="Velixo_mirrored_table_F7641DA6639C4BC48F6F0214EEE70925_CostType" localSheetId="5" hidden="1">'Get Qty by Plan and TO'!#REF!</definedName>
    <definedName name="Velixo_mirrored_table_F7641DA6639C4BC48F6F0214EEE70925_CostType" localSheetId="6" hidden="1">'Qty by Tag'!#REF!</definedName>
    <definedName name="Velixo_mirrored_table_F7641DA6639C4BC48F6F0214EEE70925_Item" localSheetId="4" hidden="1">'Get Qty by Plan'!#REF!</definedName>
    <definedName name="Velixo_mirrored_table_F7641DA6639C4BC48F6F0214EEE70925_Item" localSheetId="5" hidden="1">'Get Qty by Plan and TO'!#REF!</definedName>
    <definedName name="Velixo_mirrored_table_F7641DA6639C4BC48F6F0214EEE70925_Item" localSheetId="6" hidden="1">'Qty by Tag'!#REF!</definedName>
    <definedName name="Velixo_mirrored_table_F7641DA6639C4BC48F6F0214EEE70925_ItemDescription" localSheetId="4" hidden="1">'Get Qty by Plan'!#REF!</definedName>
    <definedName name="Velixo_mirrored_table_F7641DA6639C4BC48F6F0214EEE70925_ItemDescription" localSheetId="5" hidden="1">'Get Qty by Plan and TO'!#REF!</definedName>
    <definedName name="Velixo_mirrored_table_F7641DA6639C4BC48F6F0214EEE70925_ItemDescription" localSheetId="6" hidden="1">'Qty by Tag'!#REF!</definedName>
    <definedName name="Velixo_mirrored_table_F7641DA6639C4BC48F6F0214EEE70925_PurchaseUnit" localSheetId="4" hidden="1">'Get Qty by Plan'!#REF!</definedName>
    <definedName name="Velixo_mirrored_table_F7641DA6639C4BC48F6F0214EEE70925_PurchaseUnit" localSheetId="5" hidden="1">'Get Qty by Plan and TO'!#REF!</definedName>
    <definedName name="Velixo_mirrored_table_F7641DA6639C4BC48F6F0214EEE70925_PurchaseUnit" localSheetId="6" hidden="1">'Qty by Tag'!#REF!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 a="1"/>
  <c r="B16" i="2" s="1"/>
  <c r="F6" i="25" a="1"/>
  <c r="F6" i="25" s="1"/>
  <c r="B9" i="16" a="1"/>
  <c r="B9" i="16" s="1"/>
  <c r="D6" i="25" a="1"/>
  <c r="D6" i="25" s="1"/>
  <c r="B6" i="25" a="1"/>
  <c r="B6" i="25" s="1"/>
  <c r="B10" i="11" l="1" a="1"/>
  <c r="B10" i="11" s="1"/>
  <c r="B8" i="12" a="1"/>
  <c r="B8" i="12" s="1"/>
  <c r="E6" i="10" a="1"/>
  <c r="E6" i="10" s="1"/>
  <c r="G7" i="10" s="1" a="1"/>
  <c r="G7" i="10" s="1"/>
  <c r="D6" i="2" a="1"/>
  <c r="D6" i="2" s="1"/>
  <c r="D4" i="2" a="1"/>
  <c r="D4" i="2" s="1"/>
  <c r="B3" i="16"/>
  <c r="B3" i="11"/>
  <c r="B3" i="12"/>
  <c r="B3" i="9"/>
  <c r="B3" i="1"/>
  <c r="B3" i="10"/>
  <c r="G5" i="10" l="1"/>
  <c r="B6" i="10" l="1" a="1"/>
  <c r="B6" i="10" s="1"/>
  <c r="C6" i="10" a="1"/>
  <c r="C6" i="10" s="1"/>
  <c r="D6" i="10" a="1"/>
  <c r="D6" i="10" s="1"/>
  <c r="F7" i="10" s="1" a="1"/>
  <c r="F7" i="10" s="1"/>
  <c r="H6" i="10" a="1"/>
  <c r="H6" i="10" s="1"/>
  <c r="C7" i="11" a="1"/>
  <c r="C7" i="11" s="1"/>
  <c r="D7" i="11" a="1"/>
  <c r="D7" i="11" s="1"/>
  <c r="F5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<sst xmlns="http://schemas.openxmlformats.org/spreadsheetml/2006/main" count="92" uniqueCount="68">
  <si>
    <t>Projects</t>
  </si>
  <si>
    <t>Stack</t>
  </si>
  <si>
    <t>Item Report</t>
  </si>
  <si>
    <t>Takeoff Report</t>
  </si>
  <si>
    <t>Item</t>
  </si>
  <si>
    <t>ItemId</t>
  </si>
  <si>
    <t>ItemNumber</t>
  </si>
  <si>
    <t>ItemDescription</t>
  </si>
  <si>
    <t>CostType</t>
  </si>
  <si>
    <t>UnitCost</t>
  </si>
  <si>
    <t>TakeoffQuantity</t>
  </si>
  <si>
    <t>PurchaseUnit</t>
  </si>
  <si>
    <t>ExtendedCost</t>
  </si>
  <si>
    <t>TakeoffId</t>
  </si>
  <si>
    <t>TakeoffName</t>
  </si>
  <si>
    <t>MeasuredQuantity</t>
  </si>
  <si>
    <t>TakeoffUnit</t>
  </si>
  <si>
    <t>PlanName</t>
  </si>
  <si>
    <t>PlanId</t>
  </si>
  <si>
    <t>Path</t>
  </si>
  <si>
    <t>EACH</t>
  </si>
  <si>
    <t>SQUAREFEET</t>
  </si>
  <si>
    <t>FEET</t>
  </si>
  <si>
    <t>TakeoffDescription</t>
  </si>
  <si>
    <t>Select Takeoff:</t>
  </si>
  <si>
    <t>Unit</t>
  </si>
  <si>
    <t>CUBICYARDS</t>
  </si>
  <si>
    <t>DROPCOUNT</t>
  </si>
  <si>
    <t>Choose Project</t>
  </si>
  <si>
    <t>Plans</t>
  </si>
  <si>
    <t>Takeoffs</t>
  </si>
  <si>
    <t>Tags</t>
  </si>
  <si>
    <t>Cost Types</t>
  </si>
  <si>
    <t>Bid Date Range</t>
  </si>
  <si>
    <t>From</t>
  </si>
  <si>
    <t>To</t>
  </si>
  <si>
    <t>Takeoff Quantity</t>
  </si>
  <si>
    <t>Purch Qty</t>
  </si>
  <si>
    <t>Takeoff</t>
  </si>
  <si>
    <t>Description</t>
  </si>
  <si>
    <t>Takeoff Qty</t>
  </si>
  <si>
    <t>STACK FOR EXCEL</t>
  </si>
  <si>
    <t>Acct Code</t>
  </si>
  <si>
    <t>Connection</t>
  </si>
  <si>
    <t>Search</t>
  </si>
  <si>
    <t>Takeoff Report - Full</t>
  </si>
  <si>
    <t>Item Report - Full</t>
  </si>
  <si>
    <t>Function Examples</t>
  </si>
  <si>
    <t>Playground</t>
  </si>
  <si>
    <t>Type = followed by a STACK function</t>
  </si>
  <si>
    <t>Project Data</t>
  </si>
  <si>
    <t>Takeoff Quantity Report - By Sheet</t>
  </si>
  <si>
    <t>Item Quantity Report - by Sheet and Takeoff</t>
  </si>
  <si>
    <t>Item Quantity Report - by Tag</t>
  </si>
  <si>
    <t>Labels</t>
  </si>
  <si>
    <t>Select Tag Value:</t>
  </si>
  <si>
    <t>Select Sheet:</t>
  </si>
  <si>
    <t>Lookups</t>
  </si>
  <si>
    <t>Takeoff by Plan</t>
  </si>
  <si>
    <t>Used on Sheet 'Get Qty by Plan and TO'</t>
  </si>
  <si>
    <t>Tag Values of Chosen Tag</t>
  </si>
  <si>
    <t>Used on Sheet 'Qty by Tag'</t>
  </si>
  <si>
    <t>Select Tag:</t>
  </si>
  <si>
    <t>Tag Values:</t>
  </si>
  <si>
    <t>Label Values:</t>
  </si>
  <si>
    <t>Project Status</t>
  </si>
  <si>
    <t>Project Statuses</t>
  </si>
  <si>
    <t>Used on Sheet 'Basics' (where you choose a project)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</si>
</sst>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rgb="FF393939"/>
      <name val="Calibri"/>
      <family val="2"/>
      <scheme val="minor"/>
    </font>
    <font>
      <b/>
      <sz val="14"/>
      <color rgb="FF009848"/>
      <name val="Calibri"/>
      <family val="2"/>
      <scheme val="minor"/>
    </font>
    <font>
      <b/>
      <sz val="14"/>
      <color rgb="FF393939"/>
      <name val="Calibri"/>
      <family val="2"/>
      <scheme val="minor"/>
    </font>
    <font>
      <b/>
      <sz val="12"/>
      <color rgb="FF39393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E3F66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0" fillId="3" borderId="0" xfId="0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2" fontId="0" fillId="3" borderId="0" xfId="0" applyNumberForma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right" vertic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8" fillId="3" borderId="0" xfId="0" applyFont="1" applyFill="1" applyAlignment="1">
      <alignment vertical="center"/>
    </xf>
    <xf numFmtId="43" fontId="0" fillId="3" borderId="0" xfId="1" applyFont="1" applyFill="1" applyAlignment="1">
      <alignment vertical="center"/>
    </xf>
    <xf numFmtId="0" fontId="7" fillId="3" borderId="0" xfId="0" applyFont="1" applyFill="1" applyAlignment="1">
      <alignment vertical="center"/>
    </xf>
    <xf numFmtId="43" fontId="0" fillId="3" borderId="0" xfId="1" applyFont="1" applyFill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vertical="center"/>
    </xf>
    <xf numFmtId="0" fontId="0" fillId="4" borderId="10" xfId="0" applyFill="1" applyBorder="1" applyAlignment="1">
      <alignment vertical="center" wrapText="1"/>
    </xf>
    <xf numFmtId="0" fontId="0" fillId="4" borderId="10" xfId="0" applyFill="1" applyBorder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4" fillId="6" borderId="8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 wrapText="1"/>
    </xf>
    <xf numFmtId="2" fontId="4" fillId="6" borderId="7" xfId="0" applyNumberFormat="1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2" fontId="4" fillId="6" borderId="4" xfId="0" applyNumberFormat="1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 wrapText="1"/>
    </xf>
    <xf numFmtId="0" fontId="16" fillId="3" borderId="0" xfId="0" applyFont="1" applyFill="1" applyAlignment="1">
      <alignment horizontal="left" vertical="center"/>
    </xf>
    <xf numFmtId="0" fontId="5" fillId="6" borderId="3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6" fillId="3" borderId="0" xfId="0" applyFont="1" applyFill="1" applyAlignment="1">
      <alignment vertical="center"/>
    </xf>
    <xf numFmtId="0" fontId="17" fillId="3" borderId="0" xfId="2" applyFont="1" applyFill="1" applyAlignment="1">
      <alignment horizontal="right" vertical="center"/>
    </xf>
    <xf numFmtId="0" fontId="2" fillId="3" borderId="0" xfId="2" applyFill="1" applyAlignment="1">
      <alignment horizontal="left" vertical="center"/>
    </xf>
    <xf numFmtId="0" fontId="2" fillId="3" borderId="0" xfId="2" quotePrefix="1" applyFill="1" applyAlignment="1">
      <alignment vertical="center"/>
    </xf>
    <xf numFmtId="0" fontId="2" fillId="3" borderId="0" xfId="2" applyFill="1" applyAlignment="1">
      <alignment vertical="center"/>
    </xf>
    <xf numFmtId="0" fontId="3" fillId="3" borderId="0" xfId="2" applyFont="1" applyFill="1" applyAlignment="1">
      <alignment horizontal="right" vertical="center"/>
    </xf>
    <xf numFmtId="0" fontId="2" fillId="0" borderId="0" xfId="2" applyAlignment="1">
      <alignment horizontal="left" vertical="center"/>
    </xf>
    <xf numFmtId="0" fontId="3" fillId="3" borderId="0" xfId="2" applyFont="1" applyFill="1" applyAlignment="1">
      <alignment vertical="center"/>
    </xf>
    <xf numFmtId="0" fontId="2" fillId="3" borderId="0" xfId="2" applyFill="1" applyAlignment="1">
      <alignment horizontal="right" vertical="center"/>
    </xf>
    <xf numFmtId="14" fontId="2" fillId="0" borderId="0" xfId="2" applyNumberFormat="1" applyAlignment="1">
      <alignment horizontal="left" vertical="center"/>
    </xf>
    <xf numFmtId="0" fontId="3" fillId="3" borderId="0" xfId="2" quotePrefix="1" applyFont="1" applyFill="1" applyAlignment="1">
      <alignment horizontal="right" vertical="center"/>
    </xf>
    <xf numFmtId="0" fontId="2" fillId="4" borderId="10" xfId="2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2" fillId="5" borderId="10" xfId="2" applyFill="1" applyBorder="1" applyAlignment="1">
      <alignment vertical="center"/>
    </xf>
    <xf numFmtId="0" fontId="2" fillId="0" borderId="0" xfId="2" applyAlignment="1">
      <alignment vertical="center"/>
    </xf>
    <xf numFmtId="0" fontId="7" fillId="3" borderId="0" xfId="0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A834D2DC-AA9D-4E51-AAB3-AC561E89BCBD}"/>
  </cellStyles>
  <dxfs count="73">
    <dxf>
      <font>
        <name val="Calibri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rgb="FFFFFFFF"/>
        </left>
        <right/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FFFFFF"/>
        </left>
        <right/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>
        <top style="thin">
          <color rgb="FFFFFFFF"/>
        </top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rgb="FFFFFFFF"/>
        </bottom>
      </border>
    </dxf>
    <dxf>
      <font>
        <sz val="10"/>
        <color rgb="FFFFFFFF"/>
        <name val="Calibri"/>
      </font>
      <fill>
        <patternFill patternType="solid">
          <fgColor indexed="64"/>
          <bgColor rgb="FF0E3F66"/>
        </patternFill>
      </fill>
      <alignment vertical="center" textRotation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/>
        <top style="thin">
          <color rgb="FFFFFFFF"/>
        </top>
        <bottom style="thin">
          <color rgb="FFFFFFFF"/>
        </bottom>
      </border>
    </dxf>
    <dxf>
      <font>
        <name val="Calibri"/>
      </font>
      <numFmt numFmtId="2" formatCode="0.00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/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/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>
        <top style="thin">
          <color rgb="FFFFFFFF"/>
        </top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border>
        <bottom style="thin">
          <color rgb="FFFFFFFF"/>
        </bottom>
      </border>
    </dxf>
    <dxf>
      <font>
        <sz val="10"/>
        <color rgb="FFFFFFFF"/>
        <name val="Calibri"/>
      </font>
      <fill>
        <patternFill patternType="solid">
          <fgColor indexed="64"/>
          <bgColor rgb="FF0E3F66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rgb="FFFFFFFF"/>
        </top>
        <bottom/>
      </border>
    </dxf>
    <dxf>
      <font>
        <name val="Calibri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FFFFFF"/>
        </left>
        <right/>
        <top style="thin">
          <color rgb="FFFFFFFF"/>
        </top>
        <bottom/>
      </border>
    </dxf>
    <dxf>
      <font>
        <name val="Calibri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FFFFFF"/>
        </right>
        <top style="thin">
          <color rgb="FFFFFFFF"/>
        </top>
        <bottom/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top style="thin">
          <color rgb="FFFFFFFF"/>
        </top>
      </border>
    </dxf>
    <dxf>
      <alignment vertical="center" textRotation="0" indent="0" justifyLastLine="0" shrinkToFit="0" readingOrder="0"/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rgb="FFFFFFFF"/>
        </bottom>
      </border>
    </dxf>
    <dxf>
      <font>
        <sz val="10"/>
        <color rgb="FFFFFFFF"/>
        <name val="Calibri"/>
      </font>
      <fill>
        <patternFill patternType="solid">
          <fgColor indexed="64"/>
          <bgColor rgb="FF0E3F66"/>
        </patternFill>
      </fill>
      <alignment vertical="center" textRotation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  <border diagonalUp="0" diagonalDown="0" outline="0">
        <left/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>
        <top style="thin">
          <color rgb="FFFFFFFF"/>
        </top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alignment vertical="center" textRotation="0" wrapText="0" indent="0" justifyLastLine="0" shrinkToFit="0" readingOrder="0"/>
    </dxf>
    <dxf>
      <border>
        <bottom style="thin">
          <color rgb="FFFFFFFF"/>
        </bottom>
      </border>
    </dxf>
    <dxf>
      <font>
        <sz val="10"/>
        <color rgb="FFFFFFFF"/>
        <name val="Calibri"/>
      </font>
      <fill>
        <patternFill patternType="solid">
          <fgColor indexed="64"/>
          <bgColor rgb="FF0E3F66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/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>
        <top style="thin">
          <color rgb="FFFFFFFF"/>
        </top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name val="Calibri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border>
        <bottom style="thin">
          <color rgb="FFFFFFFF"/>
        </bottom>
      </border>
    </dxf>
    <dxf>
      <font>
        <sz val="10"/>
        <color rgb="FFFFFFFF"/>
        <name val="Calibri"/>
      </font>
      <fill>
        <patternFill patternType="solid">
          <fgColor indexed="64"/>
          <bgColor rgb="FF0E3F66"/>
        </patternFill>
      </fill>
      <alignment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</dxfs>
  <tableStyles count="0" defaultTableStyle="TableStyleMedium2" defaultPivotStyle="PivotStyleLight16"/>
  <colors>
    <mruColors>
      <color rgb="FF393939"/>
      <color rgb="FF0E3F66"/>
      <color rgb="FF0098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709892</xdr:colOff>
      <xdr:row>1</xdr:row>
      <xdr:rowOff>223183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B35946-1434-4C9A-8E50-A6821AA12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2" cy="658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709892</xdr:colOff>
      <xdr:row>1</xdr:row>
      <xdr:rowOff>223183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CBBB1-AA36-455F-B6CF-EAD9BBDBC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2" cy="658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709892</xdr:colOff>
      <xdr:row>1</xdr:row>
      <xdr:rowOff>223183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403CD8-8EBA-415C-9E43-F1E929CDB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2" cy="6581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709892</xdr:colOff>
      <xdr:row>1</xdr:row>
      <xdr:rowOff>223183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44252B-E0B3-4D98-9BD6-05EE1986B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2" cy="6581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709892</xdr:colOff>
      <xdr:row>1</xdr:row>
      <xdr:rowOff>223183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845864-6FDD-4A12-AF92-2481EA28F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2" cy="6581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709892</xdr:colOff>
      <xdr:row>1</xdr:row>
      <xdr:rowOff>223183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2C7630-A094-4959-8307-39175E59F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2" cy="6581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709892</xdr:colOff>
      <xdr:row>1</xdr:row>
      <xdr:rowOff>223183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1B49B5-956B-43DF-9773-1AA3453C7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2" cy="6581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709892</xdr:colOff>
      <xdr:row>1</xdr:row>
      <xdr:rowOff>223183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880683-1D46-4020-A044-913460035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2" cy="6613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709892</xdr:colOff>
      <xdr:row>1</xdr:row>
      <xdr:rowOff>223183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654D1-28D2-4676-B40B-FB349E514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2" cy="6613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ED72A3E-6724-44AB-A2AA-C045AB465112}" name="TakeoffReport" displayName="TakeoffReport" ref="A5:L6" insertRow="1" totalsRowShown="0" headerRowDxfId="72" dataDxfId="70" headerRowBorderDxfId="71" tableBorderDxfId="69" totalsRowBorderDxfId="68">
  <autoFilter ref="A5:L6" xr:uid="{8ED72A3E-6724-44AB-A2AA-C045AB465112}"/>
  <tableColumns count="12">
    <tableColumn id="1" xr3:uid="{97869F62-453E-4CEA-A78D-617CF7A78B3D}" name="TakeoffId" dataDxfId="67"/>
    <tableColumn id="2" xr3:uid="{AC077B1F-2479-4CD1-B956-739DEBD9E24C}" name="TakeoffName" dataDxfId="66"/>
    <tableColumn id="3" xr3:uid="{4226CC8B-41DF-4F79-B52C-D666E7CB45C3}" name="TakeoffDescription" dataDxfId="65"/>
    <tableColumn id="4" xr3:uid="{D1443884-EBD0-4A85-B89E-5032A14C11EF}" name="TakeoffQuantity" dataDxfId="64"/>
    <tableColumn id="5" xr3:uid="{79B15E82-3738-471F-9913-AE5F5DDB5A21}" name="TakeoffUnit" dataDxfId="63"/>
    <tableColumn id="7" xr3:uid="{EDF9E2A7-E55F-456F-973E-2BEA84D9AE5F}" name="EACH" dataDxfId="62"/>
    <tableColumn id="8" xr3:uid="{5F871E58-FE34-444C-9938-4B258403F993}" name="FEET" dataDxfId="61"/>
    <tableColumn id="9" xr3:uid="{85454D96-8985-4976-ADA9-FFCDC85C96FC}" name="SQUAREFEET" dataDxfId="60"/>
    <tableColumn id="10" xr3:uid="{8B1A4D78-D3B2-4BA2-BF7F-D00111CBCE59}" name="PlanName" dataDxfId="59"/>
    <tableColumn id="11" xr3:uid="{4DD606A9-F665-4D9E-9E52-58A9D6C3B29E}" name="PlanId" dataDxfId="58"/>
    <tableColumn id="6" xr3:uid="{AFB8B464-514F-49C5-A479-C32595F1ACF8}" name="CUBICYARDS" dataDxfId="57"/>
    <tableColumn id="12" xr3:uid="{65CB45A1-3E30-42BE-8923-3BEAD1314BDB}" name="DROPCOUNT" dataDxfId="5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31124B-B69E-40FD-937E-535CB46043D4}" name="ItemReport" displayName="ItemReport" ref="A5:Q6" totalsRowShown="0" headerRowDxfId="55" dataDxfId="53" headerRowBorderDxfId="54" tableBorderDxfId="52" totalsRowBorderDxfId="51">
  <autoFilter ref="A5:Q6" xr:uid="{4431124B-B69E-40FD-937E-535CB46043D4}"/>
  <tableColumns count="17">
    <tableColumn id="1" xr3:uid="{287828D1-22F8-4D1D-AEFE-82A99B18DFEA}" name="Acct Code" dataDxfId="50"/>
    <tableColumn id="2" xr3:uid="{A84F92AC-BB01-4521-ACBA-172F2606BB23}" name="Item" dataDxfId="49"/>
    <tableColumn id="3" xr3:uid="{B8E4E0A2-690D-4E96-BAA0-E8EF74F0768C}" name="ItemId" dataDxfId="48"/>
    <tableColumn id="4" xr3:uid="{B19EB9AC-E9B9-4550-9610-F79D7490F4C2}" name="ItemNumber" dataDxfId="47"/>
    <tableColumn id="5" xr3:uid="{4C98080D-B2FF-452F-8036-4ECF72517143}" name="ItemDescription" dataDxfId="46"/>
    <tableColumn id="6" xr3:uid="{722406BB-D09E-4BA2-BECA-A934F53BAB15}" name="CostType" dataDxfId="45"/>
    <tableColumn id="7" xr3:uid="{3C252E16-50C9-44FC-8BA3-0E134344D9FC}" name="UnitCost" dataDxfId="44"/>
    <tableColumn id="8" xr3:uid="{8D20DC68-5D5A-4871-8B03-057267D5F267}" name="TakeoffQuantity" dataDxfId="43"/>
    <tableColumn id="9" xr3:uid="{84E4D74B-7734-40BD-9E89-DA04B1DDDF27}" name="PurchaseUnit" dataDxfId="42"/>
    <tableColumn id="10" xr3:uid="{34DBF057-B7BE-4FE5-BBF4-B1658F6BE0AB}" name="ExtendedCost" dataDxfId="41"/>
    <tableColumn id="11" xr3:uid="{C07F149E-DE3D-437A-8D54-D8CDE4FB203B}" name="TakeoffId" dataDxfId="40"/>
    <tableColumn id="12" xr3:uid="{BB0DC0A7-FD87-4B10-BFF3-819E85D68B59}" name="TakeoffName" dataDxfId="39"/>
    <tableColumn id="13" xr3:uid="{BE12EEC7-FEEF-451F-B8A2-A970C1909539}" name="MeasuredQuantity" dataDxfId="38"/>
    <tableColumn id="14" xr3:uid="{73469220-4BD0-4F7A-BF68-550F30DFC895}" name="TakeoffUnit" dataDxfId="37"/>
    <tableColumn id="15" xr3:uid="{FABBC68E-7777-470D-9631-A9775AF8E1C5}" name="PlanName" dataDxfId="36"/>
    <tableColumn id="16" xr3:uid="{E0A4ECE4-7E7C-4D7A-9063-A99B1C151732}" name="PlanId" dataDxfId="35"/>
    <tableColumn id="17" xr3:uid="{295AC1DE-C9B7-41EB-B386-37158A7FCDD0}" name="Path" dataDxfId="3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9E487B-D459-4049-9C43-AE3724C6A174}" name="TakeoffBySheet" displayName="TakeoffBySheet" ref="B9:E10" insertRow="1" headerRowDxfId="33" dataDxfId="31" totalsRowDxfId="29" headerRowBorderDxfId="32" tableBorderDxfId="30" totalsRowBorderDxfId="28">
  <autoFilter ref="B9:E10" xr:uid="{682FA232-F876-4E53-9933-F5F2BA7291A2}"/>
  <sortState xmlns:xlrd2="http://schemas.microsoft.com/office/spreadsheetml/2017/richdata2" ref="B10:E10">
    <sortCondition ref="B10"/>
  </sortState>
  <tableColumns count="4">
    <tableColumn id="1" xr3:uid="{8AB693B7-5DA5-45FC-A649-29A5576F67C8}" name="Takeoff" totalsRowLabel="Total" dataDxfId="27" totalsRowDxfId="26"/>
    <tableColumn id="2" xr3:uid="{ACC457E4-EF78-4991-B768-992AB4C1E784}" name="Description" dataDxfId="25" totalsRowDxfId="24"/>
    <tableColumn id="4" xr3:uid="{C7EAC2DC-EC51-488B-B744-2E12857F6638}" name="Takeoff Qty" dataDxfId="23" totalsRowDxfId="22"/>
    <tableColumn id="5" xr3:uid="{7FD1B8D7-E7B2-42E4-B0EC-A93E28118E71}" name="Unit" totalsRowFunction="count" dataDxfId="21" totalsRowDxfId="2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23688B3-B4E7-4094-9F18-89790B33A8DC}" name="ItemBySheetTakeoff" displayName="ItemBySheetTakeoff" ref="B11:F12" insertRow="1" totalsRowShown="0" headerRowDxfId="19" dataDxfId="17" headerRowBorderDxfId="18" tableBorderDxfId="16" totalsRowBorderDxfId="15">
  <autoFilter ref="B11:F12" xr:uid="{E23688B3-B4E7-4094-9F18-89790B33A8DC}"/>
  <sortState xmlns:xlrd2="http://schemas.microsoft.com/office/spreadsheetml/2017/richdata2" ref="B12:F12">
    <sortCondition ref="B12"/>
  </sortState>
  <tableColumns count="5">
    <tableColumn id="1" xr3:uid="{3B6B9D17-8233-4867-BBC8-383DF4A0E668}" name="Item" dataDxfId="14"/>
    <tableColumn id="2" xr3:uid="{B975D594-07AA-4191-A185-E79F0944C05E}" name="Description" dataDxfId="13"/>
    <tableColumn id="3" xr3:uid="{85450471-CE95-4F59-982B-F556BA449CA5}" name="CostType" dataDxfId="12"/>
    <tableColumn id="5" xr3:uid="{CD890023-D8F0-42CB-B1E1-E81A8C22644E}" name="Purch Qty" dataDxfId="11"/>
    <tableColumn id="4" xr3:uid="{D3240237-ACFC-4E21-BEF1-C696F2D413C1}" name="Unit" dataDxfId="10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4FB21C-E28C-4FA6-9FFD-9BAA3D7AFDBF}" name="ItemByTag" displayName="ItemByTag" ref="B10:F11" insertRow="1" totalsRowShown="0" headerRowDxfId="9" dataDxfId="7" headerRowBorderDxfId="8" tableBorderDxfId="6" totalsRowBorderDxfId="5">
  <autoFilter ref="B10:F11" xr:uid="{E23688B3-B4E7-4094-9F18-89790B33A8DC}"/>
  <sortState xmlns:xlrd2="http://schemas.microsoft.com/office/spreadsheetml/2017/richdata2" ref="B11:F11">
    <sortCondition ref="B11"/>
  </sortState>
  <tableColumns count="5">
    <tableColumn id="1" xr3:uid="{889CCAA2-F09B-4909-8F14-DF4E6D8F07D7}" name="Item" dataDxfId="4"/>
    <tableColumn id="2" xr3:uid="{D2C8B80B-5819-40C0-8032-A3A769011038}" name="Description" dataDxfId="3"/>
    <tableColumn id="3" xr3:uid="{0E4A8E66-60AB-4BB6-9240-E7BF08A98E4E}" name="CostType" dataDxfId="2"/>
    <tableColumn id="7" xr3:uid="{D48954F8-50B5-4D18-BDEE-F41CEE99B414}" name="Purch Qty" dataDxfId="1"/>
    <tableColumn id="4" xr3:uid="{18DB597C-021E-465D-AAA8-9A9CA40C3719}" name="Uni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07BA210-C71B-46E5-BCAD-5AEA4EDABAC1}">
  <we:reference id="wa200002311" version="1.2024.9.188" store="en-US" storeType="OMEX"/>
  <we:alternateReferences>
    <we:reference id="WA200002311" version="1.2024.9.188" store="" storeType="OMEX"/>
  </we:alternateReferences>
  <we:properties>
    <we:property name="Office.DisableTrustUX" value="true"/>
    <we:property name="Office.ForceRefreshCustomFunctionSourceCache" value="true"/>
    <we:property name="Office.ForceRefreshCustomFunctionsCache" value="true"/>
    <we:property name="persist:connectionCollectionReducer" value="&quot;{\&quot;_persist\&quot;:\&quot;{\\\&quot;version\\\&quot;:3,\\\&quot;rehydrated\\\&quot;:true}\&quot;}&quot;"/>
    <we:property name="persist:connectionDatabasesReducer" value="&quot;{\&quot;_persist\&quot;:\&quot;{\\\&quot;version\\\&quot;:-1,\\\&quot;rehydrated\\\&quot;:true}\&quot;}&quot;"/>
    <we:property name="persist:genericInquiriesOptionsReducer" value="&quot;{\&quot;_persist\&quot;:\&quot;{\\\&quot;version\\\&quot;:1,\\\&quot;rehydrated\\\&quot;:true}\&quot;}&quot;"/>
    <we:property name="persist:globalObjectFiltersReducer" value="&quot;{\&quot;_persist\&quot;:\&quot;{\\\&quot;version\\\&quot;:0,\\\&quot;rehydrated\\\&quot;:true}\&quot;}&quot;"/>
    <we:property name="persist:granularBalanceLoadingReducer" value="&quot;{\&quot;_persist\&quot;:\&quot;{\\\&quot;version\\\&quot;:0,\\\&quot;rehydrated\\\&quot;:true}\&quot;}&quot;"/>
    <we:property name="persist:lastRefreshReducer" value="&quot;{\&quot;lastRefreshedOn\&quot;:\&quot;1760374293916\&quot;,\&quot;lastRefreshedBy\&quot;:\&quot;\\\&quot;dfouche@stackct.com\\\&quot;\&quot;,\&quot;_persist\&quot;:\&quot;{\\\&quot;version\\\&quot;:-1,\\\&quot;rehydrated\\\&quot;:true}\&quot;}&quot;"/>
    <we:property name="persist:nxOnlyWorkbookOptionsReducer" value="&quot;{\&quot;asyncDataRetrievalForIntacct\&quot;:\&quot;\\\&quot;synchronous\\\&quot;\&quot;,\&quot;numberOfSdkFunctionsPerIntacctRequest\&quot;:\&quot;16\&quot;,\&quot;numberOfConcurrentIntacctRestApiRequests\&quot;:\&quot;8\&quot;,\&quot;numberOfConcurrentBusinessCentralErpDataRequests\&quot;:\&quot;4\&quot;,\&quot;globalConcurrencyLimit\&quot;:\&quot;4096\&quot;,\&quot;shouldOnlyLoadBalancesForAccountsSpecifiedInTheWorkbook\&quot;:\&quot;false\&quot;,\&quot;shouldUseDetailedDrilldown\&quot;:\&quot;false\&quot;,\&quot;writebackProcessingOrder\&quot;:\&quot;\\\&quot;over-then-down\\\&quot;\&quot;,\&quot;documentColumnValueForDetailedDrilldown\&quot;:\&quot;\\\&quot;bill-invoice-adjustment-number\\\&quot;\&quot;,\&quot;shouldRefreshPrecedentWorksheets\&quot;:\&quot;true\&quot;,\&quot;velixoRangeUnionType\&quot;:\&quot;\\\&quot;comma-or-semicolon\\\&quot;\&quot;,\&quot;velixoRangeDelimiterType\&quot;:\&quot;\\\&quot;colon\\\&quot;\&quot;,\&quot;_persist\&quot;:\&quot;{\\\&quot;version\\\&quot;:1,\\\&quot;rehydrated\\\&quot;:true}\&quot;}&quot;"/>
    <we:property name="persist:snapshotReducer" value="&quot;{\&quot;_persist\&quot;:\&quot;{\\\&quot;version\\\&quot;:-1,\\\&quot;rehydrated\\\&quot;:true}\&quot;}&quot;"/>
    <we:property name="persist:workbookIdentityReducer" value="&quot;{\&quot;workbookId\&quot;:\&quot;\\\&quot;9ba4574b-170b-41ba-b529-3b97a8f4f2a4\\\&quot;\&quot;,\&quot;_persist\&quot;:\&quot;{\\\&quot;version\\\&quot;:-1,\\\&quot;rehydrated\\\&quot;:true}\&quot;}&quot;"/>
    <we:property name="persist:workbookOptionsReducer" value="&quot;{\&quot;shouldIgnoreEntityDoesNotExistError\&quot;:\&quot;{\\\&quot;value\\\&quot;:false}\&quot;,\&quot;shouldRefreshDataOnOpen\&quot;:\&quot;{\\\&quot;value\\\&quot;:false}\&quot;,\&quot;shouldRefreshExternalDataOnRefresh\&quot;:\&quot;{\\\&quot;value\\\&quot;:false}\&quot;,\&quot;isAccountBalanceSignReversed\&quot;:\&quot;{\\\&quot;value\\\&quot;:false}\&quot;,\&quot;blankRangesProcessingMode\&quot;:\&quot;{\\\&quot;value\\\&quot;:\\\&quot;keep-all-blanks\\\&quot;}\&quot;,\&quot;shouldDrilldownToSeparateWorkbook\&quot;:\&quot;{\\\&quot;value\\\&quot;:false}\&quot;,\&quot;_persist\&quot;:\&quot;{\\\&quot;version\\\&quot;:1,\\\&quot;rehydrated\\\&quot;:true}\&quot;}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COLLATE</we:customFunctionIds>
        <we:customFunctionIds>CONNECTIONINFO</we:customFunctionIds>
        <we:customFunctionIds>EXPANDCONNECTIONRANGE</we:customFunctionIds>
        <we:customFunctionIds>VXTEXTSPLIT</we:customFunctionIds>
        <we:customFunctionIds>UNIQUEBYPATTERN</we:customFunctionIds>
        <we:customFunctionIds>VELIXOVERSION</we:customFunctionIds>
        <we:customFunctionIds>TOTABLE</we:customFunctionIds>
        <we:customFunctionIds>TODAYNV</we:customFunctionIds>
        <we:customFunctionIds>WORKBOOKLASTREFRESHBY</we:customFunctionIds>
        <we:customFunctionIds>WORKBOOKLASTREFRESHDATE</we:customFunctionIds>
        <we:customFunctionIds>WRITEBACKCOMMIT</we:customFunctionIds>
        <we:customFunctionIds>ACCOUNTNAME</we:customFunctionIds>
        <we:customFunctionIds>ACCOUNTBEGINNINGBALANCE</we:customFunctionIds>
        <we:customFunctionIds>ACCOUNTENDINGBALANCE</we:customFunctionIds>
        <we:customFunctionIds>ACCOUNTTURNOVER</we:customFunctionIds>
        <we:customFunctionIds>ACCOUNTTOTALDEBITS</we:customFunctionIds>
        <we:customFunctionIds>ACCOUNTTOTALCREDITS</we:customFunctionIds>
        <we:customFunctionIds>FINANCIALPERIOD</we:customFunctionIds>
        <we:customFunctionIds>FINANCIALPERIODBYDATE</we:customFunctionIds>
        <we:customFunctionIds>FINANCIALPERIODSTARTDATE</we:customFunctionIds>
        <we:customFunctionIds>FINANCIALPERIODENDDATE</we:customFunctionIds>
        <we:customFunctionIds>FINANCIALPERIODLIST</we:customFunctionIds>
        <we:customFunctionIds>FINANCIALPERIODOFFSET</we:customFunctionIds>
        <we:customFunctionIds>ACU.QUERY</we:customFunctionIds>
        <we:customFunctionIds>ACU.QUERYFILTER</we:customFunctionIds>
        <we:customFunctionIds>ACU.EXPANDOBJECTRANGE</we:customFunctionIds>
        <we:customFunctionIds>ACU.OBJECTDEFINITION</we:customFunctionIds>
        <we:customFunctionIds>GI</we:customFunctionIds>
        <we:customFunctionIds>GIFILTER</we:customFunctionIds>
        <we:customFunctionIds>GILOOKUP</we:customFunctionIds>
        <we:customFunctionIds>GILOOKUPF</we:customFunctionIds>
        <we:customFunctionIds>EXPANDACCOUNTRANGE</we:customFunctionIds>
        <we:customFunctionIds>EXPANDACCOUNTCLASSRANGE</we:customFunctionIds>
        <we:customFunctionIds>EXPANDACCOUNTGROUPRANGE</we:customFunctionIds>
        <we:customFunctionIds>EXPANDBRANCHRANGE</we:customFunctionIds>
        <we:customFunctionIds>EXPANDCOMPANYRANGE</we:customFunctionIds>
        <we:customFunctionIds>EXPANDCOSTCODERANGE</we:customFunctionIds>
        <we:customFunctionIds>EXPANDINVENTORYITEMRANGE</we:customFunctionIds>
        <we:customFunctionIds>ACU.EXPANDLEDGERRANGE</we:customFunctionIds>
        <we:customFunctionIds>EXPANDPROJECTHISTORY</we:customFunctionIds>
        <we:customFunctionIds>EXPANDPROJECTRANGE</we:customFunctionIds>
        <we:customFunctionIds>ACU.EXPANDPROJECTTASKRANGE</we:customFunctionIds>
        <we:customFunctionIds>EXPANDSEGMENTVALUERANGE</we:customFunctionIds>
        <we:customFunctionIds>EXPANDSUBACCOUNTRANGE</we:customFunctionIds>
        <we:customFunctionIds>ACCOUNTSWITHHISTORY</we:customFunctionIds>
        <we:customFunctionIds>ACCOUNTSANDSUBACCOUNTSWITHHISTORY</we:customFunctionIds>
        <we:customFunctionIds>SUBACCOUNTNAME</we:customFunctionIds>
        <we:customFunctionIds>ACCOUNTCLASS</we:customFunctionIds>
        <we:customFunctionIds>BRANCHNAME</we:customFunctionIds>
        <we:customFunctionIds>COMPANYNAME</we:customFunctionIds>
        <we:customFunctionIds>ACCOUNTTYPE</we:customFunctionIds>
        <we:customFunctionIds>ACCOUNTCLASSNAME</we:customFunctionIds>
        <we:customFunctionIds>ACCOUNTCLASSLIST</we:customFunctionIds>
        <we:customFunctionIds>BRANCHLIST</we:customFunctionIds>
        <we:customFunctionIds>ACCOUNTCONSOLIST</we:customFunctionIds>
        <we:customFunctionIds>ACCOUNTGROUPDESCRIPTION</we:customFunctionIds>
        <we:customFunctionIds>COSTCODEDESCRIPTION</we:customFunctionIds>
        <we:customFunctionIds>INVENTORYITEMDESCRIPTION</we:customFunctionIds>
        <we:customFunctionIds>PROJECTDESCRIPTION</we:customFunctionIds>
        <we:customFunctionIds>PROJECTSTARTDATE</we:customFunctionIds>
        <we:customFunctionIds>PROJECTENDDATE</we:customFunctionIds>
        <we:customFunctionIds>PROJECTTASKDESCRIPTION</we:customFunctionIds>
        <we:customFunctionIds>PROJECTTASKSTARTDATE</we:customFunctionIds>
        <we:customFunctionIds>PROJECTTASKENDDATE</we:customFunctionIds>
        <we:customFunctionIds>PROJECTTASKPLANNEDSTARTDATE</we:customFunctionIds>
        <we:customFunctionIds>PROJECTTASKPLANNEDENDDATE</we:customFunctionIds>
        <we:customFunctionIds>PROJECTBEGINNINGAMOUNT</we:customFunctionIds>
        <we:customFunctionIds>PROJECTBEGINNINGQUANTITY</we:customFunctionIds>
        <we:customFunctionIds>PROJECTENDINGAMOUNT</we:customFunctionIds>
        <we:customFunctionIds>PROJECTENDINGQUANTITY</we:customFunctionIds>
        <we:customFunctionIds>PROJECTTURNOVERAMOUNT</we:customFunctionIds>
        <we:customFunctionIds>PROJECTTURNOVERQUANTITY</we:customFunctionIds>
        <we:customFunctionIds>PROJECTBUDGETAMOUNT</we:customFunctionIds>
        <we:customFunctionIds>PROJECTBUDGETQUANTITY</we:customFunctionIds>
        <we:customFunctionIds>PROJECTREVISEDBUDGETAMOUNT</we:customFunctionIds>
        <we:customFunctionIds>PROJECTREVISEDBUDGETQUANTITY</we:customFunctionIds>
        <we:customFunctionIds>PROJECTCHANGEORDERAMOUNT</we:customFunctionIds>
        <we:customFunctionIds>PROJECTCHANGEORDERQUANTITY</we:customFunctionIds>
        <we:customFunctionIds>PROJECTCOMMITTEDCHANGEORDERAMOUNT</we:customFunctionIds>
        <we:customFunctionIds>PROJECTCOMMITTEDCHANGEORDERQUANTITY</we:customFunctionIds>
        <we:customFunctionIds>PROJECTCOMMITTEDAMOUNT</we:customFunctionIds>
        <we:customFunctionIds>PROJECTCOMMITTEDQUANTITY</we:customFunctionIds>
        <we:customFunctionIds>PROJECTCOMMITTEDINVOICEDAMOUNT</we:customFunctionIds>
        <we:customFunctionIds>PROJECTCOMMITTEDINVOICEDQUANTITY</we:customFunctionIds>
        <we:customFunctionIds>PROJECTCOMMITTEDOPENAMOUNT</we:customFunctionIds>
        <we:customFunctionIds>PROJECTCOMMITTEDOPENQUANTITY</we:customFunctionIds>
        <we:customFunctionIds>PROJECTCOMMITTEDRECEIVEDQUANTITY</we:customFunctionIds>
        <we:customFunctionIds>PROJECTREVISEDCOMMITTEDAMOUNT</we:customFunctionIds>
        <we:customFunctionIds>PROJECTREVISEDCOMMITTEDQUANTITY</we:customFunctionIds>
        <we:customFunctionIds>PROJECTCOSTATCOMPLETION</we:customFunctionIds>
        <we:customFunctionIds>PROJECTCOSTTOCOMPLETE</we:customFunctionIds>
        <we:customFunctionIds>PROJECTPENDINGINVOICEAMOUNT</we:customFunctionIds>
        <we:customFunctionIds>PROJECTFORECASTAMOUNT</we:customFunctionIds>
        <we:customFunctionIds>PROJECTFORECASTQUANTITY</we:customFunctionIds>
        <we:customFunctionIds>PROJECTFORECASTREVISEDAMOUNT</we:customFunctionIds>
        <we:customFunctionIds>PROJECTFORECASTREVISEDQUANTITY</we:customFunctionIds>
        <we:customFunctionIds>SEGMENTDESCRIPTION</we:customFunctionIds>
        <we:customFunctionIds>WRITEBACKBUDGET</we:customFunctionIds>
        <we:customFunctionIds>WRITEBACKPROJECTFORECAST</we:customFunctionIds>
        <we:customFunctionIds>WRITEBACK</we:customFunctionIds>
        <we:customFunctionIds>WRITEBACKREFRESHDATA</we:customFunctionIds>
        <we:customFunctionIds>WRITEBACKARGUMENTS</we:customFunctionIds>
        <we:customFunctionIds>GETATTACHMENTS</we:customFunctionIds>
        <we:customFunctionIds>WRITEBACKJOURNAL</we:customFunctionIds>
        <we:customFunctionIds>WRITEBACKPROJECTUPDATEBUDGET</we:customFunctionIds>
        <we:customFunctionIds>BC.QUERY</we:customFunctionIds>
        <we:customFunctionIds>BC.OBJECTDEFINITION</we:customFunctionIds>
        <we:customFunctionIds>BC.EXPANDOBJECTRANGE</we:customFunctionIds>
        <we:customFunctionIds>BC.EXPANDACCOUNTRANGE</we:customFunctionIds>
        <we:customFunctionIds>BC.TURNOVER</we:customFunctionIds>
        <we:customFunctionIds>BC.BUDGETTURNOVER</we:customFunctionIds>
        <we:customFunctionIds>BC.ACCOUNTSUBCATEGORY</we:customFunctionIds>
        <we:customFunctionIds>BC.ACCOUNTCATEGORY</we:customFunctionIds>
        <we:customFunctionIds>BC.ACCOUNTNAME</we:customFunctionIds>
        <we:customFunctionIds>BC.CLOSINGBALANCE</we:customFunctionIds>
        <we:customFunctionIds>BC.OPENINGBALANCE</we:customFunctionIds>
        <we:customFunctionIds>BC.WRITEBACKJOURNAL</we:customFunctionIds>
        <we:customFunctionIds>BC.EXPANDBUDGETRANGE</we:customFunctionIds>
        <we:customFunctionIds>BC.BUDGETDIMENSIONS</we:customFunctionIds>
        <we:customFunctionIds>BC.BUDGETDESCRIPTION</we:customFunctionIds>
        <we:customFunctionIds>BC.CREDITS</we:customFunctionIds>
        <we:customFunctionIds>BC.DEBITS</we:customFunctionIds>
        <we:customFunctionIds>BC.QUERYFILTER</we:customFunctionIds>
        <we:customFunctionIds>BC.WRITEBACKBUDGET</we:customFunctionIds>
        <we:customFunctionIds>BC.EXPANDDIMENSIONRANGE</we:customFunctionIds>
        <we:customFunctionIds>BC.EXPANDDIMENSIONVALUERANGE</we:customFunctionIds>
        <we:customFunctionIds>BC.DIMENSIONVALUENAME</we:customFunctionIds>
        <we:customFunctionIds>BC.DIMENSIONNAME</we:customFunctionIds>
        <we:customFunctionIds>SI.EXPANDACCOUNTSINGROUP</we:customFunctionIds>
        <we:customFunctionIds>SI.EXPANDBUDGETRANGE</we:customFunctionIds>
        <we:customFunctionIds>SI.EXPANDCOSTTYPERANGE</we:customFunctionIds>
        <we:customFunctionIds>SI.EXPANDPERIODRANGE</we:customFunctionIds>
        <we:customFunctionIds>SI.EXPANDPROJECTESTIMATERANGE</we:customFunctionIds>
        <we:customFunctionIds>SI.EXPANDTASKRANGE</we:customFunctionIds>
        <we:customFunctionIds>SI.EXPANDTAXDETAILSRANGE</we:customFunctionIds>
        <we:customFunctionIds>SI.EXPANDGLHISTORY</we:customFunctionIds>
        <we:customFunctionIds>SI.EXPANDUDDVALUERANGE</we:customFunctionIds>
        <we:customFunctionIds>SI.DEBITS</we:customFunctionIds>
        <we:customFunctionIds>SI.CREDITS</we:customFunctionIds>
        <we:customFunctionIds>SI.ADJDEBITS</we:customFunctionIds>
        <we:customFunctionIds>SI.ADJCREDITS</we:customFunctionIds>
        <we:customFunctionIds>SI.EXPANDACCOUNTRANGE</we:customFunctionIds>
        <we:customFunctionIds>SI.EXPANDACCOUNTGROUPRANGE</we:customFunctionIds>
        <we:customFunctionIds>SI.OPENINGBALANCE</we:customFunctionIds>
        <we:customFunctionIds>SI.CLOSINGBALANCE</we:customFunctionIds>
        <we:customFunctionIds>SI.TURNOVER</we:customFunctionIds>
        <we:customFunctionIds>SI.BUDGETTURNOVER</we:customFunctionIds>
        <we:customFunctionIds>SI.QUERY</we:customFunctionIds>
        <we:customFunctionIds>SI.QUERYFILTER</we:customFunctionIds>
        <we:customFunctionIds>SI.QUERYLOOKUP</we:customFunctionIds>
        <we:customFunctionIds>SI.OBJECTDEFINITION</we:customFunctionIds>
        <we:customFunctionIds>SI.WRITEBACKJOURNAL</we:customFunctionIds>
        <we:customFunctionIds>SI.TAXRATE</we:customFunctionIds>
        <we:customFunctionIds>SI.WRITEBACKPROJECTESTIMATE</we:customFunctionIds>
        <we:customFunctionIds>SI.WRITEBACKBUDGET</we:customFunctionIds>
        <we:customFunctionIds>SI.WRITEBACK</we:customFunctionIds>
        <we:customFunctionIds>SI.WRITEBACKWIP</we:customFunctionIds>
        <we:customFunctionIds>SI.PROJECTESTIMATEAMOUNT</we:customFunctionIds>
        <we:customFunctionIds>SI.PROJECTESTIMATEQUANTITY</we:customFunctionIds>
        <we:customFunctionIds>SI.DIMENSIONS</we:customFunctionIds>
        <we:customFunctionIds>SI.UDDVALUEID</we:customFunctionIds>
        <we:customFunctionIds>SI.EXPANDPROJECTRANGE</we:customFunctionIds>
        <we:customFunctionIds>SI.TRANSACTIONDRILLDOWN</we:customFunctionIds>
        <we:customFunctionIds>SI.BUDGETABLEPERIODBYDATE</we:customFunctionIds>
        <we:customFunctionIds>SI.TASKNAME</we:customFunctionIds>
        <we:customFunctionIds>SI.COSTTYPENAME</we:customFunctionIds>
        <we:customFunctionIds>SI.GETATTACHMENTS</we:customFunctionIds>
        <we:customFunctionIds>SI.GETATTACHMENTSBYID</we:customFunctionIds>
        <we:customFunctionIds>WRITEBACKPROJECTCOSTPROJECTION</we:customFunctionIds>
        <we:customFunctionIds>SI.XQUERY</we:customFunctionIds>
        <we:customFunctionIds>SI.XQUERYFILTER</we:customFunctionIds>
        <we:customFunctionIds>SI.XQUERYLOOKUP</we:customFunctionIds>
        <we:customFunctionIds>SI.XEXPANDOBJECTRANGE</we:customFunctionIds>
        <we:customFunctionIds>SI.XOBJECTDEFINITION</we:customFunctionIds>
        <we:customFunctionIds>SI.ACCOUNTNAME</we:customFunctionIds>
        <we:customFunctionIds>SI.CLASSNAME</we:customFunctionIds>
        <we:customFunctionIds>SI.CUSTOMERNAME</we:customFunctionIds>
        <we:customFunctionIds>SI.DEPARTMENTNAME</we:customFunctionIds>
        <we:customFunctionIds>SI.EMPLOYEENAME</we:customFunctionIds>
        <we:customFunctionIds>SI.ITEMNAME</we:customFunctionIds>
        <we:customFunctionIds>SI.LOCATIONNAME</we:customFunctionIds>
        <we:customFunctionIds>SI.PROJECTNAME</we:customFunctionIds>
        <we:customFunctionIds>SI.VENDORNAME</we:customFunctionIds>
        <we:customFunctionIds>SI.WAREHOUSENAME</we:customFunctionIds>
        <we:customFunctionIds>SI.PROJECTESTIMATEDESCRIPTION</we:customFunctionIds>
        <we:customFunctionIds>SI.PROJECTSTATUS</we:customFunctionIds>
        <we:customFunctionIds>SI.PROJECTSTARTDATE</we:customFunctionIds>
        <we:customFunctionIds>SI.PROJECTENDDATE</we:customFunctionIds>
        <we:customFunctionIds>SI.PERIODSTARTDATE</we:customFunctionIds>
        <we:customFunctionIds>SI.PERIODENDDATE</we:customFunctionIds>
        <we:customFunctionIds>SI.USERBOOKDESCRIPTION</we:customFunctionIds>
        <we:customFunctionIds>SI.CONSOLIDATIONBOOKDESCRIPTION</we:customFunctionIds>
        <we:customFunctionIds>SI.EXPANDSTANDARDCOSTTYPERANGE</we:customFunctionIds>
        <we:customFunctionIds>SI.EXPANDCLASSRANGE</we:customFunctionIds>
        <we:customFunctionIds>SI.EXPANDCUSTOMERRANGE</we:customFunctionIds>
        <we:customFunctionIds>SI.EXPANDDEPARTMENTRANGE</we:customFunctionIds>
        <we:customFunctionIds>SI.EXPANDEMPLOYEERANGE</we:customFunctionIds>
        <we:customFunctionIds>SI.EXPANDITEMRANGE</we:customFunctionIds>
        <we:customFunctionIds>SI.EXPANDLOCATIONRANGE</we:customFunctionIds>
        <we:customFunctionIds>SI.EXPANDVENDORRANGE</we:customFunctionIds>
        <we:customFunctionIds>SI.EXPANDWAREHOUSERANGE</we:customFunctionIds>
        <we:customFunctionIds>SI.EXPANDUSERBOOKRANGE</we:customFunctionIds>
        <we:customFunctionIds>SI.EXPANDCONSOLIDATIONBOOKRANGE</we:customFunctionIds>
        <we:customFunctionIds>SI.EXPANDTAXSOLUTIONRANGE</we:customFunctionIds>
        <we:customFunctionIds>SI.EXPANDOBJECTRANGE</we:customFunctionIds>
        <we:customFunctionIds>SI.EXPANDPROJECTESTIMATETYPERANGE</we:customFunctionIds>
        <we:customFunctionIds>SI.EXPANDSTANDARDTASKRANGE</we:customFunctionIds>
        <we:customFunctionIds>SI.EXPANDCLASSESINGROUP</we:customFunctionIds>
        <we:customFunctionIds>SI.EXPANDCONTRACTSINGROUP</we:customFunctionIds>
        <we:customFunctionIds>SI.EXPANDCUSTOMERSINGROUP</we:customFunctionIds>
        <we:customFunctionIds>SI.EXPANDDEPARTMENTSINGROUP</we:customFunctionIds>
        <we:customFunctionIds>SI.EXPANDEMPLOYEESINGROUP</we:customFunctionIds>
        <we:customFunctionIds>SI.EXPANDITEMSINGROUP</we:customFunctionIds>
        <we:customFunctionIds>SI.EXPANDLOCATIONSINGROUP</we:customFunctionIds>
        <we:customFunctionIds>SI.EXPANDPROJECTSINGROUP</we:customFunctionIds>
        <we:customFunctionIds>SI.EXPANDVENDORSINGROUP</we:customFunctionIds>
        <we:customFunctionIds>SI.EXPANDWAREHOUSESINGROUP</we:customFunctionIds>
        <we:customFunctionIds>STACK.EXPANDCOSTTYPERANGE</we:customFunctionIds>
        <we:customFunctionIds>STACK.EXPANDLABELRANGE</we:customFunctionIds>
        <we:customFunctionIds>STACK.EXPANDLABELVALUERANGE</we:customFunctionIds>
        <we:customFunctionIds>STACK.EXPANDPLANRANGE</we:customFunctionIds>
        <we:customFunctionIds>STACK.EXPANDPROJECTRANGE</we:customFunctionIds>
        <we:customFunctionIds>STACK.EXPANDPROJECTSTATUSRANGE</we:customFunctionIds>
        <we:customFunctionIds>STACK.EXPANDTAGRANGE</we:customFunctionIds>
        <we:customFunctionIds>STACK.EXPANDTAGVALUERANGE</we:customFunctionIds>
        <we:customFunctionIds>STACK.EXPANDTAKEOFFRANGE</we:customFunctionIds>
        <we:customFunctionIds>STACK.EXPANDUNITRANGE</we:customFunctionIds>
        <we:customFunctionIds>STACK.ITEMCOSTREPORT</we:customFunctionIds>
        <we:customFunctionIds>STACK.PROJECTBIDDATE</we:customFunctionIds>
        <we:customFunctionIds>STACK.PROJECTCREATIONDATE</we:customFunctionIds>
        <we:customFunctionIds>STACK.PROJECTNOTES</we:customFunctionIds>
        <we:customFunctionIds>STACK.PROJECTSTATUS</we:customFunctionIds>
        <we:customFunctionIds>STACK.TAKEOFFDESCRIPTION</we:customFunctionIds>
        <we:customFunctionIds>STACK.TAKEOFFPRIMARYUNIT</we:customFunctionIds>
        <we:customFunctionIds>STACK.TAKEOFFQUANTITY</we:customFunctionIds>
        <we:customFunctionIds>STACK.TAKEOFFREPORT</we:customFunctionIds>
      </we:customFunctionIdList>
    </a:ext>
    <a:ext xmlns:a="http://schemas.openxmlformats.org/drawingml/2006/main" uri="{0858819E-0033-43BF-8937-05EC82904868}">
      <we:backgroundApp state="1" runtimeId="VelixoReportsAddin.Url"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37D8-A3B8-4CA4-ACD8-9777F438D111}">
  <dimension ref="A1:D16"/>
  <sheetViews>
    <sheetView tabSelected="1" zoomScaleNormal="100" workbookViewId="0">
      <selection activeCell="B14" sqref="B14"/>
    </sheetView>
  </sheetViews>
  <sheetFormatPr defaultColWidth="10.140625" defaultRowHeight="15.75" x14ac:dyDescent="0.25"/>
  <cols>
    <col min="1" max="1" width="15.5703125" style="51" customWidth="1"/>
    <col min="2" max="2" width="51.140625" style="51" bestFit="1" customWidth="1"/>
    <col min="3" max="3" width="28.140625" style="51" bestFit="1" customWidth="1"/>
    <col min="4" max="4" width="64.7109375" style="51" bestFit="1" customWidth="1"/>
    <col min="5" max="5" width="40.140625" style="51" bestFit="1" customWidth="1"/>
    <col min="6" max="16384" width="10.140625" style="51"/>
  </cols>
  <sheetData>
    <row r="1" spans="1:4" s="1" customFormat="1" ht="35.1" customHeight="1" x14ac:dyDescent="0.25">
      <c r="B1" s="29" t="s">
        <v>41</v>
      </c>
    </row>
    <row r="2" spans="1:4" s="1" customFormat="1" ht="20.100000000000001" customHeight="1" x14ac:dyDescent="0.25">
      <c r="B2" s="30" t="s">
        <v>47</v>
      </c>
      <c r="C2" s="16"/>
    </row>
    <row r="3" spans="1:4" s="1" customFormat="1" ht="20.100000000000001" customHeight="1" x14ac:dyDescent="0.25">
      <c r="B3" s="5"/>
      <c r="C3" s="16"/>
    </row>
    <row r="4" spans="1:4" x14ac:dyDescent="0.25">
      <c r="A4" s="48" t="s">
        <v>43</v>
      </c>
      <c r="B4" s="49" t="s">
        <v>1</v>
      </c>
      <c r="C4" s="48" t="s">
        <v>2</v>
      </c>
      <c r="D4" s="50" t="e" cm="1">
        <f t="array" ref="D4">_xll.STACK.ITEMCOSTREPORT(SFXConnName,SFXPrjName,,,,,,,,'Item Report - Full'!A5)</f>
        <v>#VALUE!</v>
      </c>
    </row>
    <row r="5" spans="1:4" x14ac:dyDescent="0.25">
      <c r="A5" s="52"/>
      <c r="B5" s="49"/>
      <c r="C5" s="52"/>
      <c r="D5" s="50"/>
    </row>
    <row r="6" spans="1:4" x14ac:dyDescent="0.25">
      <c r="A6" s="48" t="s">
        <v>44</v>
      </c>
      <c r="B6" s="53"/>
      <c r="C6" s="48" t="s">
        <v>3</v>
      </c>
      <c r="D6" s="51" t="e" cm="1">
        <f t="array" ref="D6">_xll.STACK.TAKEOFFREPORT(SFXConnName,SFXPrjName,,,,,,'Takeoff Report - Full'!A5)</f>
        <v>#VALUE!</v>
      </c>
    </row>
    <row r="7" spans="1:4" x14ac:dyDescent="0.25">
      <c r="A7" s="52"/>
      <c r="B7" s="49"/>
      <c r="C7" s="54"/>
    </row>
    <row r="8" spans="1:4" x14ac:dyDescent="0.25">
      <c r="A8" s="48" t="s">
        <v>65</v>
      </c>
      <c r="B8" s="53"/>
    </row>
    <row r="9" spans="1:4" x14ac:dyDescent="0.25">
      <c r="A9" s="57"/>
      <c r="B9" s="49"/>
    </row>
    <row r="10" spans="1:4" x14ac:dyDescent="0.25">
      <c r="A10" s="48" t="s">
        <v>33</v>
      </c>
      <c r="B10" s="49"/>
      <c r="C10" s="54"/>
    </row>
    <row r="11" spans="1:4" x14ac:dyDescent="0.25">
      <c r="A11" s="55" t="s">
        <v>34</v>
      </c>
      <c r="B11" s="56"/>
    </row>
    <row r="12" spans="1:4" x14ac:dyDescent="0.25">
      <c r="A12" s="55" t="s">
        <v>35</v>
      </c>
      <c r="B12" s="56"/>
    </row>
    <row r="13" spans="1:4" ht="16.5" thickBot="1" x14ac:dyDescent="0.3">
      <c r="A13" s="57"/>
      <c r="B13" s="49"/>
    </row>
    <row r="14" spans="1:4" ht="16.5" thickBot="1" x14ac:dyDescent="0.3">
      <c r="A14" s="48" t="s">
        <v>28</v>
      </c>
      <c r="B14" s="58"/>
    </row>
    <row r="15" spans="1:4" x14ac:dyDescent="0.25">
      <c r="A15" s="52"/>
      <c r="B15" s="49"/>
    </row>
    <row r="16" spans="1:4" x14ac:dyDescent="0.25">
      <c r="A16" s="48" t="s">
        <v>0</v>
      </c>
      <c r="B16" s="51" t="e" cm="1">
        <f t="array" ref="B16">_xll.STACK.EXPANDPROJECTRANGE(SFXConnName,IF(LEN(TRIM(SFXPrjString))=0,"*","/^(?=.*\b"&amp;SUBSTITUTE(TRIM(SFXPrjString)," ","\b)(?=.*\b")&amp;")/i"),SFXBidDateFrom,SFXBidDateTo,,,SFXPrjStatus)</f>
        <v>#VALUE!</v>
      </c>
    </row>
  </sheetData>
  <phoneticPr fontId="9" type="noConversion"/>
  <dataValidations count="1">
    <dataValidation type="list" allowBlank="1" showInputMessage="1" showErrorMessage="1" sqref="B14" xr:uid="{D5A02B3A-C578-438A-BC5D-7E9A023785A1}">
      <formula1>_xlfn.ANCHORARRAY(B16)</formula1>
    </dataValidation>
  </dataValidation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E1FE93-2EB5-40D9-9559-61866C78B0EB}">
          <x14:formula1>
            <xm:f>_xlfn.ANCHORARRAY(Lookups!$F$6)</xm:f>
          </x14:formula1>
          <xm:sqref>B8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D5D4-21DA-4487-B02F-835431361C25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0877-52CD-4782-A8A8-0BD9BBF6184A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5F25-B32F-4411-B308-66CFDAABC0E4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08B0-9FBE-4FFF-9E65-895ED0E1080E}">
  <dimension ref="A1:AN7"/>
  <sheetViews>
    <sheetView workbookViewId="0">
      <selection activeCell="B6" sqref="B6"/>
    </sheetView>
  </sheetViews>
  <sheetFormatPr defaultColWidth="8.7109375" defaultRowHeight="15" x14ac:dyDescent="0.25"/>
  <cols>
    <col min="1" max="1" width="15.5703125" style="1" customWidth="1"/>
    <col min="2" max="2" width="41.7109375" style="1" customWidth="1"/>
    <col min="3" max="3" width="39.5703125" style="1" customWidth="1"/>
    <col min="4" max="7" width="19.85546875" style="1" customWidth="1"/>
    <col min="8" max="8" width="13.5703125" style="1" bestFit="1" customWidth="1"/>
    <col min="9" max="16384" width="8.7109375" style="1"/>
  </cols>
  <sheetData>
    <row r="1" spans="1:40" ht="35.1" customHeight="1" x14ac:dyDescent="0.25">
      <c r="B1" s="29" t="s">
        <v>41</v>
      </c>
      <c r="C1" s="2"/>
    </row>
    <row r="2" spans="1:40" s="14" customFormat="1" ht="20.100000000000001" customHeight="1" x14ac:dyDescent="0.25">
      <c r="A2" s="1"/>
      <c r="B2" s="30" t="s">
        <v>50</v>
      </c>
      <c r="C2" s="1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s="14" customFormat="1" ht="20.100000000000001" customHeight="1" x14ac:dyDescent="0.25">
      <c r="A3" s="1"/>
      <c r="B3" s="40" t="str">
        <f>"Project: "&amp;SFXPrjName</f>
        <v xml:space="preserve">Project: </v>
      </c>
      <c r="C3" s="1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s="14" customFormat="1" ht="15" customHeight="1" x14ac:dyDescent="0.25">
      <c r="A4" s="1"/>
      <c r="B4" s="40"/>
      <c r="C4" s="1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s="16" customFormat="1" ht="18.75" x14ac:dyDescent="0.25">
      <c r="B5" s="47" t="s">
        <v>29</v>
      </c>
      <c r="C5" s="47" t="s">
        <v>30</v>
      </c>
      <c r="D5" s="47" t="s">
        <v>31</v>
      </c>
      <c r="E5" s="47" t="s">
        <v>54</v>
      </c>
      <c r="F5" s="47" t="e">
        <f>"Tag '"&amp;D6&amp;"'"</f>
        <v>#VALUE!</v>
      </c>
      <c r="G5" s="47" t="e">
        <f>"Label '"&amp;E6&amp;"'"</f>
        <v>#VALUE!</v>
      </c>
      <c r="H5" s="47" t="s">
        <v>32</v>
      </c>
    </row>
    <row r="6" spans="1:40" x14ac:dyDescent="0.25">
      <c r="B6" s="1" t="e" cm="1">
        <f t="array" ref="B6">_xll.STACK.EXPANDPLANRANGE(SFXConnName,SFXPrjName)</f>
        <v>#VALUE!</v>
      </c>
      <c r="C6" s="1" t="e" cm="1">
        <f t="array" ref="C6">_xll.STACK.EXPANDTAKEOFFRANGE(SFXConnName,SFXPrjName)</f>
        <v>#VALUE!</v>
      </c>
      <c r="D6" s="1" t="e" cm="1">
        <f t="array" ref="D6">_xll.STACK.EXPANDTAGRANGE(SFXConnName, SFXPrjName)</f>
        <v>#VALUE!</v>
      </c>
      <c r="E6" s="1" t="e" cm="1">
        <f t="array" ref="E6">_xll.STACK.EXPANDLABELRANGE(SFXConnName,SFXPrjName)</f>
        <v>#VALUE!</v>
      </c>
      <c r="F6" s="62" t="s">
        <v>63</v>
      </c>
      <c r="G6" s="62" t="s">
        <v>64</v>
      </c>
      <c r="H6" s="1" t="e" cm="1">
        <f t="array" ref="H6">_xll.STACK.EXPANDCOSTTYPERANGE(SFXConnName)</f>
        <v>#VALUE!</v>
      </c>
    </row>
    <row r="7" spans="1:40" x14ac:dyDescent="0.25">
      <c r="F7" s="1" t="e" cm="1">
        <f t="array" ref="F7">_xll.STACK.EXPANDTAGVALUERANGE(SFXConnName,SFXPrjName,D6)</f>
        <v>#VALUE!</v>
      </c>
      <c r="G7" s="1" t="e" cm="1">
        <f t="array" ref="G7">_xll.STACK.EXPANDLABELVALUERANGE(SFXConnName,SFXPrjName,E6)</f>
        <v>#VALUE!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6C2A-1E92-4C96-8E8D-356865CE18D7}">
  <dimension ref="A1:L6"/>
  <sheetViews>
    <sheetView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15.5703125" style="14" customWidth="1"/>
    <col min="2" max="2" width="24.5703125" style="14" bestFit="1" customWidth="1"/>
    <col min="3" max="3" width="18" style="14" bestFit="1" customWidth="1"/>
    <col min="4" max="4" width="16" style="14" bestFit="1" customWidth="1"/>
    <col min="5" max="5" width="12.28515625" style="14" bestFit="1" customWidth="1"/>
    <col min="6" max="6" width="7.42578125" style="14" bestFit="1" customWidth="1"/>
    <col min="7" max="7" width="10.85546875" style="14" bestFit="1" customWidth="1"/>
    <col min="8" max="8" width="13" style="14" bestFit="1" customWidth="1"/>
    <col min="9" max="9" width="32.7109375" style="14" bestFit="1" customWidth="1"/>
    <col min="10" max="10" width="8.85546875" style="14" bestFit="1" customWidth="1"/>
    <col min="11" max="11" width="13" style="14" bestFit="1" customWidth="1"/>
    <col min="12" max="12" width="13.28515625" style="14" bestFit="1" customWidth="1"/>
    <col min="13" max="16384" width="9.140625" style="14"/>
  </cols>
  <sheetData>
    <row r="1" spans="1:12" s="1" customFormat="1" ht="35.1" customHeight="1" x14ac:dyDescent="0.25">
      <c r="B1" s="29" t="s">
        <v>41</v>
      </c>
    </row>
    <row r="2" spans="1:12" s="1" customFormat="1" ht="20.100000000000001" customHeight="1" x14ac:dyDescent="0.25">
      <c r="B2" s="30" t="s">
        <v>45</v>
      </c>
      <c r="C2" s="16"/>
    </row>
    <row r="3" spans="1:12" s="1" customFormat="1" ht="20.100000000000001" customHeight="1" x14ac:dyDescent="0.25">
      <c r="B3" s="40" t="str">
        <f>"Project: "&amp;SFXPrjName</f>
        <v xml:space="preserve">Project: </v>
      </c>
      <c r="C3" s="16"/>
    </row>
    <row r="4" spans="1:12" s="1" customFormat="1" ht="15" customHeight="1" x14ac:dyDescent="0.25">
      <c r="B4" s="5"/>
      <c r="C4" s="16"/>
    </row>
    <row r="5" spans="1:12" s="43" customFormat="1" x14ac:dyDescent="0.25">
      <c r="A5" s="41" t="s">
        <v>13</v>
      </c>
      <c r="B5" s="42" t="s">
        <v>14</v>
      </c>
      <c r="C5" s="42" t="s">
        <v>23</v>
      </c>
      <c r="D5" s="42" t="s">
        <v>10</v>
      </c>
      <c r="E5" s="42" t="s">
        <v>16</v>
      </c>
      <c r="F5" s="42" t="s">
        <v>20</v>
      </c>
      <c r="G5" s="42" t="s">
        <v>22</v>
      </c>
      <c r="H5" s="42" t="s">
        <v>21</v>
      </c>
      <c r="I5" s="42" t="s">
        <v>17</v>
      </c>
      <c r="J5" s="42" t="s">
        <v>18</v>
      </c>
      <c r="K5" s="42" t="s">
        <v>26</v>
      </c>
      <c r="L5" s="42" t="s">
        <v>27</v>
      </c>
    </row>
    <row r="6" spans="1:12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6"/>
      <c r="L6" s="46"/>
    </row>
  </sheetData>
  <phoneticPr fontId="9" type="noConversion"/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15.5703125" style="14" customWidth="1"/>
    <col min="2" max="2" width="37.140625" style="14" bestFit="1" customWidth="1"/>
    <col min="3" max="3" width="8.42578125" style="14" bestFit="1" customWidth="1"/>
    <col min="4" max="4" width="13.5703125" style="14" bestFit="1" customWidth="1"/>
    <col min="5" max="5" width="83.140625" style="14" bestFit="1" customWidth="1"/>
    <col min="6" max="6" width="10.42578125" style="14" bestFit="1" customWidth="1"/>
    <col min="7" max="7" width="10" style="14" bestFit="1" customWidth="1"/>
    <col min="8" max="8" width="16" style="14" bestFit="1" customWidth="1"/>
    <col min="9" max="9" width="13.5703125" style="14" bestFit="1" customWidth="1"/>
    <col min="10" max="10" width="14.140625" style="14" bestFit="1" customWidth="1"/>
    <col min="11" max="11" width="10.42578125" style="14" bestFit="1" customWidth="1"/>
    <col min="12" max="12" width="22.85546875" style="14" bestFit="1" customWidth="1"/>
    <col min="13" max="13" width="18.140625" style="14" bestFit="1" customWidth="1"/>
    <col min="14" max="14" width="12.28515625" style="14" bestFit="1" customWidth="1"/>
    <col min="15" max="15" width="32.7109375" style="14" bestFit="1" customWidth="1"/>
    <col min="16" max="16" width="8.85546875" style="14" bestFit="1" customWidth="1"/>
    <col min="17" max="17" width="75.7109375" style="14" bestFit="1" customWidth="1"/>
    <col min="18" max="16384" width="9.140625" style="14"/>
  </cols>
  <sheetData>
    <row r="1" spans="1:17" s="1" customFormat="1" ht="35.1" customHeight="1" x14ac:dyDescent="0.25">
      <c r="B1" s="29" t="s">
        <v>41</v>
      </c>
    </row>
    <row r="2" spans="1:17" s="1" customFormat="1" ht="20.100000000000001" customHeight="1" x14ac:dyDescent="0.25">
      <c r="B2" s="30" t="s">
        <v>46</v>
      </c>
      <c r="C2" s="16"/>
    </row>
    <row r="3" spans="1:17" s="1" customFormat="1" ht="20.100000000000001" customHeight="1" x14ac:dyDescent="0.25">
      <c r="B3" s="40" t="str">
        <f>"Project: "&amp;SFXPrjName</f>
        <v xml:space="preserve">Project: </v>
      </c>
      <c r="C3" s="16"/>
    </row>
    <row r="4" spans="1:17" s="1" customFormat="1" ht="15" customHeight="1" x14ac:dyDescent="0.25">
      <c r="B4" s="5"/>
      <c r="C4" s="16"/>
    </row>
    <row r="5" spans="1:17" s="43" customFormat="1" x14ac:dyDescent="0.25">
      <c r="A5" s="35" t="s">
        <v>42</v>
      </c>
      <c r="B5" s="42" t="s">
        <v>4</v>
      </c>
      <c r="C5" s="42" t="s">
        <v>5</v>
      </c>
      <c r="D5" s="42" t="s">
        <v>6</v>
      </c>
      <c r="E5" s="42" t="s">
        <v>7</v>
      </c>
      <c r="F5" s="42" t="s">
        <v>8</v>
      </c>
      <c r="G5" s="42" t="s">
        <v>9</v>
      </c>
      <c r="H5" s="42" t="s">
        <v>10</v>
      </c>
      <c r="I5" s="42" t="s">
        <v>11</v>
      </c>
      <c r="J5" s="42" t="s">
        <v>12</v>
      </c>
      <c r="K5" s="42" t="s">
        <v>13</v>
      </c>
      <c r="L5" s="42" t="s">
        <v>14</v>
      </c>
      <c r="M5" s="42" t="s">
        <v>15</v>
      </c>
      <c r="N5" s="42" t="s">
        <v>16</v>
      </c>
      <c r="O5" s="42" t="s">
        <v>17</v>
      </c>
      <c r="P5" s="42" t="s">
        <v>18</v>
      </c>
      <c r="Q5" s="42" t="s">
        <v>19</v>
      </c>
    </row>
    <row r="6" spans="1:17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</sheetData>
  <phoneticPr fontId="9" type="noConversion"/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E3AB-F3ED-4E9F-A84D-9AE87B016E50}">
  <dimension ref="A1:AS10"/>
  <sheetViews>
    <sheetView zoomScaleNormal="100" workbookViewId="0">
      <pane ySplit="9" topLeftCell="A10" activePane="bottomLeft" state="frozen"/>
      <selection pane="bottomLeft" activeCell="C5" sqref="C5"/>
    </sheetView>
  </sheetViews>
  <sheetFormatPr defaultColWidth="8.7109375" defaultRowHeight="15" x14ac:dyDescent="0.25"/>
  <cols>
    <col min="1" max="1" width="15.5703125" style="1" customWidth="1"/>
    <col min="2" max="2" width="36" style="14" customWidth="1"/>
    <col min="3" max="3" width="42.5703125" style="8" customWidth="1"/>
    <col min="4" max="4" width="13.5703125" style="15" bestFit="1" customWidth="1"/>
    <col min="5" max="5" width="20.42578125" style="14" bestFit="1" customWidth="1"/>
    <col min="6" max="45" width="8.7109375" style="1"/>
    <col min="46" max="16384" width="8.7109375" style="14"/>
  </cols>
  <sheetData>
    <row r="1" spans="2:45" s="1" customFormat="1" ht="35.1" customHeight="1" x14ac:dyDescent="0.25">
      <c r="B1" s="29" t="s">
        <v>41</v>
      </c>
      <c r="C1" s="3"/>
      <c r="D1" s="4"/>
    </row>
    <row r="2" spans="2:45" s="1" customFormat="1" ht="20.100000000000001" customHeight="1" x14ac:dyDescent="0.25">
      <c r="B2" s="30" t="s">
        <v>51</v>
      </c>
      <c r="C2" s="6"/>
      <c r="D2" s="4"/>
    </row>
    <row r="3" spans="2:45" s="1" customFormat="1" ht="20.100000000000001" customHeight="1" x14ac:dyDescent="0.25">
      <c r="B3" s="40" t="str">
        <f>"Project: "&amp;SFXPrjName</f>
        <v xml:space="preserve">Project: </v>
      </c>
      <c r="C3" s="6"/>
      <c r="D3" s="4"/>
    </row>
    <row r="4" spans="2:45" s="1" customFormat="1" ht="15" customHeight="1" thickBot="1" x14ac:dyDescent="0.3">
      <c r="B4" s="40"/>
      <c r="C4" s="6"/>
      <c r="D4" s="4"/>
    </row>
    <row r="5" spans="2:45" s="1" customFormat="1" ht="15" customHeight="1" thickBot="1" x14ac:dyDescent="0.3">
      <c r="B5" s="7" t="s">
        <v>56</v>
      </c>
      <c r="C5" s="27"/>
      <c r="D5" s="4"/>
    </row>
    <row r="6" spans="2:45" s="1" customFormat="1" ht="15" customHeight="1" x14ac:dyDescent="0.25">
      <c r="B6" s="18"/>
      <c r="C6" s="19"/>
      <c r="D6" s="4"/>
    </row>
    <row r="7" spans="2:45" x14ac:dyDescent="0.25">
      <c r="B7" s="13"/>
      <c r="C7" s="10"/>
      <c r="D7" s="12"/>
      <c r="E7" s="11"/>
      <c r="AR7" s="14"/>
      <c r="AS7" s="14"/>
    </row>
    <row r="8" spans="2:45" x14ac:dyDescent="0.25">
      <c r="B8" s="14" t="e" cm="1">
        <f t="array" ref="B8">_xll.STACK.TAKEOFFREPORT(SFXConnName,SFXPrjName,"TakeoffName,TakeoffDescription,sum(TakeoffQuantity),TakeoffUnit",,SFXPlanChoice,,,B9)</f>
        <v>#VALUE!</v>
      </c>
      <c r="AR8" s="14"/>
      <c r="AS8" s="14"/>
    </row>
    <row r="9" spans="2:45" x14ac:dyDescent="0.25">
      <c r="B9" s="31" t="s">
        <v>38</v>
      </c>
      <c r="C9" s="32" t="s">
        <v>39</v>
      </c>
      <c r="D9" s="33" t="s">
        <v>40</v>
      </c>
      <c r="E9" s="34" t="s">
        <v>25</v>
      </c>
      <c r="AR9" s="14"/>
      <c r="AS9" s="14"/>
    </row>
    <row r="10" spans="2:45" x14ac:dyDescent="0.25">
      <c r="B10" s="23"/>
      <c r="C10" s="25"/>
      <c r="D10" s="26"/>
      <c r="E10" s="23"/>
      <c r="AR10" s="14"/>
      <c r="AS10" s="14"/>
    </row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CA5BBC-C7CC-4135-8214-34E8437396DE}">
          <x14:formula1>
            <xm:f>_xlfn.ANCHORARRAY('Project Data'!$B$6)</xm:f>
          </x14:formula1>
          <xm:sqref>C5:E5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06D4-1718-4E57-B9D3-979126996B91}">
  <dimension ref="A1:AM12"/>
  <sheetViews>
    <sheetView workbookViewId="0">
      <pane ySplit="11" topLeftCell="A12" activePane="bottomLeft" state="frozen"/>
      <selection pane="bottomLeft" activeCell="C5" sqref="C5"/>
    </sheetView>
  </sheetViews>
  <sheetFormatPr defaultColWidth="8.7109375" defaultRowHeight="15" x14ac:dyDescent="0.25"/>
  <cols>
    <col min="1" max="1" width="15.5703125" style="1" customWidth="1"/>
    <col min="2" max="2" width="36" style="14" customWidth="1"/>
    <col min="3" max="3" width="42.5703125" style="14" customWidth="1"/>
    <col min="4" max="4" width="13.5703125" style="14" bestFit="1" customWidth="1"/>
    <col min="5" max="5" width="11.85546875" style="15" bestFit="1" customWidth="1"/>
    <col min="6" max="6" width="15.85546875" style="14" customWidth="1"/>
    <col min="7" max="39" width="8.7109375" style="1"/>
    <col min="40" max="16384" width="8.7109375" style="14"/>
  </cols>
  <sheetData>
    <row r="1" spans="2:6" s="1" customFormat="1" ht="35.1" customHeight="1" x14ac:dyDescent="0.25">
      <c r="B1" s="29" t="s">
        <v>41</v>
      </c>
      <c r="C1" s="2"/>
      <c r="E1" s="4"/>
    </row>
    <row r="2" spans="2:6" ht="20.100000000000001" customHeight="1" x14ac:dyDescent="0.25">
      <c r="B2" s="30" t="s">
        <v>52</v>
      </c>
      <c r="C2" s="16"/>
      <c r="D2" s="1"/>
      <c r="E2" s="4"/>
      <c r="F2" s="1"/>
    </row>
    <row r="3" spans="2:6" ht="20.100000000000001" customHeight="1" x14ac:dyDescent="0.25">
      <c r="B3" s="40" t="str">
        <f>"Project: "&amp;SFXPrjName</f>
        <v xml:space="preserve">Project: </v>
      </c>
      <c r="C3" s="16"/>
      <c r="D3" s="1"/>
      <c r="E3" s="4"/>
      <c r="F3" s="1"/>
    </row>
    <row r="4" spans="2:6" ht="15" customHeight="1" thickBot="1" x14ac:dyDescent="0.3">
      <c r="B4" s="40"/>
      <c r="C4" s="16"/>
      <c r="D4" s="1"/>
      <c r="E4" s="4"/>
      <c r="F4" s="1"/>
    </row>
    <row r="5" spans="2:6" ht="15" customHeight="1" thickBot="1" x14ac:dyDescent="0.3">
      <c r="B5" s="7" t="s">
        <v>56</v>
      </c>
      <c r="C5" s="28"/>
      <c r="D5" s="1"/>
      <c r="E5" s="4"/>
      <c r="F5" s="1"/>
    </row>
    <row r="6" spans="2:6" ht="15" customHeight="1" thickBot="1" x14ac:dyDescent="0.3">
      <c r="B6" s="7" t="s">
        <v>24</v>
      </c>
      <c r="C6" s="28"/>
      <c r="D6" s="1"/>
      <c r="E6" s="4"/>
      <c r="F6" s="1"/>
    </row>
    <row r="7" spans="2:6" ht="15" customHeight="1" x14ac:dyDescent="0.25">
      <c r="B7" s="7" t="s">
        <v>36</v>
      </c>
      <c r="C7" s="17" t="e" cm="1">
        <f t="array" ref="C7">_xll.STACK.TAKEOFFQUANTITY(SFXConnName,SFXPrjName,SFXTakeoffChoice,,SFXPlanChoice2,)</f>
        <v>#VALUE!</v>
      </c>
      <c r="D7" s="1" t="e" cm="1">
        <f t="array" ref="D7">_xll.STACK.TAKEOFFPRIMARYUNIT(SFXConnName,SFXPrjName,SFXTakeoffChoice)</f>
        <v>#VALUE!</v>
      </c>
      <c r="E7" s="4"/>
      <c r="F7" s="1"/>
    </row>
    <row r="8" spans="2:6" ht="15" customHeight="1" x14ac:dyDescent="0.25">
      <c r="B8" s="1"/>
      <c r="C8" s="1"/>
      <c r="D8" s="1"/>
      <c r="E8" s="4"/>
      <c r="F8" s="1"/>
    </row>
    <row r="9" spans="2:6" x14ac:dyDescent="0.25">
      <c r="B9" s="13"/>
      <c r="C9" s="11"/>
      <c r="D9" s="11"/>
      <c r="E9" s="12"/>
      <c r="F9" s="11"/>
    </row>
    <row r="10" spans="2:6" x14ac:dyDescent="0.25">
      <c r="B10" s="14" t="e" cm="1">
        <f t="array" ref="B10">_xll.STACK.ITEMCOSTREPORT(SFXConnName,SFXPrjName,"Item,ItemDescription,CostType,Sum(TakeoffQuantity),PurchaseUnit",,SFXTakeoffChoice,SFXPlanChoice2,,,,B11)</f>
        <v>#VALUE!</v>
      </c>
    </row>
    <row r="11" spans="2:6" x14ac:dyDescent="0.25">
      <c r="B11" s="35" t="s">
        <v>4</v>
      </c>
      <c r="C11" s="36" t="s">
        <v>39</v>
      </c>
      <c r="D11" s="36" t="s">
        <v>8</v>
      </c>
      <c r="E11" s="37" t="s">
        <v>37</v>
      </c>
      <c r="F11" s="38" t="s">
        <v>25</v>
      </c>
    </row>
    <row r="12" spans="2:6" x14ac:dyDescent="0.25">
      <c r="B12" s="20"/>
      <c r="C12" s="22"/>
      <c r="D12" s="22"/>
      <c r="F12" s="24"/>
    </row>
  </sheetData>
  <phoneticPr fontId="9" type="noConversion"/>
  <pageMargins left="0.7" right="0.7" top="0.75" bottom="0.75" header="0.3" footer="0.3"/>
  <pageSetup orientation="portrait" horizontalDpi="1200" verticalDpi="12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95BE38-FCAA-42B4-B3B0-0FC32AFAE111}">
          <x14:formula1>
            <xm:f>_xlfn.ANCHORARRAY(Lookups!$B$6)</xm:f>
          </x14:formula1>
          <xm:sqref>C6</xm:sqref>
        </x14:dataValidation>
        <x14:dataValidation type="list" allowBlank="1" showInputMessage="1" showErrorMessage="1" xr:uid="{DBD21072-A68B-4FD4-9FC6-D33DD9C7DDBF}">
          <x14:formula1>
            <xm:f>_xlfn.ANCHORARRAY('Project Data'!$B$6)</xm:f>
          </x14:formula1>
          <xm:sqref>C5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311D-7190-40A1-9823-FDC38F25BDE2}">
  <dimension ref="A1:AM20"/>
  <sheetViews>
    <sheetView workbookViewId="0">
      <pane ySplit="10" topLeftCell="A11" activePane="bottomLeft" state="frozen"/>
      <selection pane="bottomLeft" activeCell="C5" sqref="C5"/>
    </sheetView>
  </sheetViews>
  <sheetFormatPr defaultColWidth="8.7109375" defaultRowHeight="15" x14ac:dyDescent="0.25"/>
  <cols>
    <col min="1" max="1" width="15.5703125" style="1" customWidth="1"/>
    <col min="2" max="2" width="36" style="14" customWidth="1"/>
    <col min="3" max="3" width="42.5703125" style="8" customWidth="1"/>
    <col min="4" max="4" width="13.5703125" style="14" bestFit="1" customWidth="1"/>
    <col min="5" max="5" width="15.85546875" style="14" customWidth="1"/>
    <col min="6" max="6" width="11.85546875" style="15" bestFit="1" customWidth="1"/>
    <col min="7" max="39" width="8.7109375" style="1"/>
    <col min="40" max="16384" width="8.7109375" style="14"/>
  </cols>
  <sheetData>
    <row r="1" spans="2:39" s="1" customFormat="1" ht="35.1" customHeight="1" x14ac:dyDescent="0.25">
      <c r="B1" s="29" t="s">
        <v>41</v>
      </c>
      <c r="C1" s="3"/>
      <c r="F1" s="4"/>
    </row>
    <row r="2" spans="2:39" s="1" customFormat="1" ht="20.100000000000001" customHeight="1" x14ac:dyDescent="0.25">
      <c r="B2" s="30" t="s">
        <v>53</v>
      </c>
      <c r="C2" s="6"/>
      <c r="F2" s="4"/>
    </row>
    <row r="3" spans="2:39" s="1" customFormat="1" ht="20.100000000000001" customHeight="1" x14ac:dyDescent="0.25">
      <c r="B3" s="40" t="str">
        <f>"Project: "&amp;SFXPrjName</f>
        <v xml:space="preserve">Project: </v>
      </c>
      <c r="C3" s="6"/>
      <c r="F3" s="4"/>
    </row>
    <row r="4" spans="2:39" s="1" customFormat="1" ht="15" customHeight="1" thickBot="1" x14ac:dyDescent="0.3">
      <c r="B4" s="40"/>
      <c r="C4" s="6"/>
      <c r="F4" s="4"/>
    </row>
    <row r="5" spans="2:39" s="1" customFormat="1" ht="15" customHeight="1" thickBot="1" x14ac:dyDescent="0.3">
      <c r="B5" s="7" t="s">
        <v>62</v>
      </c>
      <c r="C5" s="27"/>
      <c r="F5" s="4"/>
    </row>
    <row r="6" spans="2:39" s="1" customFormat="1" ht="15" customHeight="1" thickBot="1" x14ac:dyDescent="0.3">
      <c r="B6" s="7" t="s">
        <v>55</v>
      </c>
      <c r="C6" s="27"/>
      <c r="F6" s="4"/>
    </row>
    <row r="7" spans="2:39" s="1" customFormat="1" ht="15" customHeight="1" x14ac:dyDescent="0.25">
      <c r="C7" s="9"/>
      <c r="F7" s="4"/>
    </row>
    <row r="8" spans="2:39" s="1" customFormat="1" ht="15" customHeight="1" x14ac:dyDescent="0.25">
      <c r="B8" s="13"/>
      <c r="C8" s="10"/>
      <c r="D8" s="11"/>
      <c r="E8" s="11"/>
      <c r="F8" s="12"/>
    </row>
    <row r="9" spans="2:39" s="1" customFormat="1" x14ac:dyDescent="0.25">
      <c r="B9" s="14" t="e" cm="1">
        <f t="array" ref="B9">_xll.STACK.ITEMCOSTREPORT(SFXConnName,SFXPrjName,"Item,ItemDescription,CostType,Sum(TakeoffQuantity),PurchaseUnit",,,,,_xlfn.HSTACK(SFXTagChoice, SFXTagValueChoice),,B10)</f>
        <v>#VALUE!</v>
      </c>
      <c r="C9" s="8"/>
      <c r="D9" s="14"/>
      <c r="E9" s="14"/>
      <c r="F9" s="15"/>
    </row>
    <row r="10" spans="2:39" s="1" customFormat="1" x14ac:dyDescent="0.25">
      <c r="B10" s="35" t="s">
        <v>4</v>
      </c>
      <c r="C10" s="39" t="s">
        <v>39</v>
      </c>
      <c r="D10" s="36" t="s">
        <v>8</v>
      </c>
      <c r="E10" s="36" t="s">
        <v>37</v>
      </c>
      <c r="F10" s="38" t="s">
        <v>25</v>
      </c>
    </row>
    <row r="11" spans="2:39" s="1" customFormat="1" x14ac:dyDescent="0.25">
      <c r="B11" s="20"/>
      <c r="C11" s="21"/>
      <c r="D11" s="22"/>
      <c r="E11" s="23"/>
      <c r="F11" s="24"/>
    </row>
    <row r="12" spans="2:39" x14ac:dyDescent="0.25">
      <c r="C12" s="14"/>
      <c r="F12" s="14"/>
      <c r="AM12" s="14"/>
    </row>
    <row r="13" spans="2:39" x14ac:dyDescent="0.25">
      <c r="C13" s="14"/>
      <c r="F13" s="14"/>
      <c r="AM13" s="14"/>
    </row>
    <row r="14" spans="2:39" x14ac:dyDescent="0.25">
      <c r="C14" s="14"/>
      <c r="F14" s="14"/>
      <c r="AM14" s="14"/>
    </row>
    <row r="15" spans="2:39" x14ac:dyDescent="0.25">
      <c r="C15" s="14"/>
      <c r="F15" s="14"/>
      <c r="AM15" s="14"/>
    </row>
    <row r="16" spans="2:39" x14ac:dyDescent="0.25">
      <c r="C16" s="14"/>
      <c r="F16" s="14"/>
      <c r="AM16" s="14"/>
    </row>
    <row r="17" spans="3:39" x14ac:dyDescent="0.25">
      <c r="C17" s="14"/>
      <c r="F17" s="14"/>
      <c r="AM17" s="14"/>
    </row>
    <row r="18" spans="3:39" x14ac:dyDescent="0.25">
      <c r="C18" s="14"/>
      <c r="F18" s="14"/>
      <c r="AM18" s="14"/>
    </row>
    <row r="19" spans="3:39" x14ac:dyDescent="0.25">
      <c r="C19" s="14"/>
      <c r="F19" s="14"/>
    </row>
    <row r="20" spans="3:39" x14ac:dyDescent="0.25">
      <c r="C20" s="14"/>
      <c r="F20" s="14"/>
    </row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41B8676-736F-4972-B774-C227DF4BBE1F}">
          <x14:formula1>
            <xm:f>_xlfn.ANCHORARRAY(Lookups!$D$6)</xm:f>
          </x14:formula1>
          <xm:sqref>C6</xm:sqref>
        </x14:dataValidation>
        <x14:dataValidation type="list" allowBlank="1" showInputMessage="1" showErrorMessage="1" xr:uid="{AE197FD0-D821-4E5F-9F57-B302C546CAC5}">
          <x14:formula1>
            <xm:f>_xlfn.ANCHORARRAY('Project Data'!$D$6)</xm:f>
          </x14:formula1>
          <xm:sqref>C5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93CA-AB2A-4502-9CEC-41150E022DD5}">
  <dimension ref="B1:B6"/>
  <sheetViews>
    <sheetView zoomScaleNormal="100" workbookViewId="0">
      <selection activeCell="B6" sqref="B6"/>
    </sheetView>
  </sheetViews>
  <sheetFormatPr defaultColWidth="10.140625" defaultRowHeight="15.75" x14ac:dyDescent="0.25"/>
  <cols>
    <col min="1" max="1" width="15.5703125" style="51" customWidth="1"/>
    <col min="2" max="2" width="51.140625" style="51" bestFit="1" customWidth="1"/>
    <col min="3" max="16384" width="10.140625" style="51"/>
  </cols>
  <sheetData>
    <row r="1" spans="2:2" s="1" customFormat="1" ht="35.1" customHeight="1" x14ac:dyDescent="0.25">
      <c r="B1" s="29" t="s">
        <v>41</v>
      </c>
    </row>
    <row r="2" spans="2:2" s="1" customFormat="1" ht="20.100000000000001" customHeight="1" x14ac:dyDescent="0.25">
      <c r="B2" s="30" t="s">
        <v>48</v>
      </c>
    </row>
    <row r="3" spans="2:2" s="1" customFormat="1" ht="20.100000000000001" customHeight="1" x14ac:dyDescent="0.25">
      <c r="B3" s="5"/>
    </row>
    <row r="4" spans="2:2" s="1" customFormat="1" ht="15" customHeight="1" x14ac:dyDescent="0.25">
      <c r="B4" s="5"/>
    </row>
    <row r="5" spans="2:2" s="1" customFormat="1" ht="16.5" thickBot="1" x14ac:dyDescent="0.3">
      <c r="B5" s="59" t="s">
        <v>49</v>
      </c>
    </row>
    <row r="6" spans="2:2" ht="16.5" thickBot="1" x14ac:dyDescent="0.3">
      <c r="B6" s="60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1E76F-192E-4C0C-B28B-CC71B246B302}">
  <dimension ref="B1:F6"/>
  <sheetViews>
    <sheetView zoomScaleNormal="100" workbookViewId="0">
      <selection activeCell="B6" sqref="B6"/>
    </sheetView>
  </sheetViews>
  <sheetFormatPr defaultColWidth="10.140625" defaultRowHeight="15.75" x14ac:dyDescent="0.25"/>
  <cols>
    <col min="1" max="1" width="15.5703125" style="51" customWidth="1"/>
    <col min="2" max="2" width="51.7109375" style="61" customWidth="1"/>
    <col min="3" max="3" width="6.7109375" style="51" customWidth="1"/>
    <col min="4" max="4" width="51.7109375" style="61" customWidth="1"/>
    <col min="5" max="5" width="6.7109375" style="51" customWidth="1"/>
    <col min="6" max="6" width="51.7109375" style="61" customWidth="1"/>
    <col min="7" max="16384" width="10.140625" style="51"/>
  </cols>
  <sheetData>
    <row r="1" spans="2:6" s="1" customFormat="1" ht="35.1" customHeight="1" x14ac:dyDescent="0.25">
      <c r="B1" s="29" t="s">
        <v>41</v>
      </c>
    </row>
    <row r="2" spans="2:6" s="1" customFormat="1" ht="20.100000000000001" customHeight="1" x14ac:dyDescent="0.25">
      <c r="B2" s="30" t="s">
        <v>57</v>
      </c>
    </row>
    <row r="3" spans="2:6" s="1" customFormat="1" ht="20.100000000000001" customHeight="1" x14ac:dyDescent="0.25">
      <c r="B3" s="5"/>
    </row>
    <row r="4" spans="2:6" s="1" customFormat="1" ht="15" customHeight="1" x14ac:dyDescent="0.25">
      <c r="B4" s="5" t="s">
        <v>58</v>
      </c>
      <c r="D4" s="5" t="s">
        <v>60</v>
      </c>
      <c r="F4" s="5" t="s">
        <v>66</v>
      </c>
    </row>
    <row r="5" spans="2:6" x14ac:dyDescent="0.25">
      <c r="B5" s="51" t="s">
        <v>59</v>
      </c>
      <c r="D5" s="51" t="s">
        <v>61</v>
      </c>
      <c r="F5" s="51" t="s">
        <v>67</v>
      </c>
    </row>
    <row r="6" spans="2:6" x14ac:dyDescent="0.25">
      <c r="B6" s="61" t="e" cm="1">
        <f t="array" ref="B6">_xll.STACK.EXPANDTAKEOFFRANGE(SFXConnName,SFXPrjName,,SFXPlanChoice2)</f>
        <v>#VALUE!</v>
      </c>
      <c r="D6" s="61" t="e" cm="1">
        <f t="array" ref="D6">_xll.STACK.EXPANDTAGVALUERANGE(SFXConnName,SFXPrjName,SFXTagChoice)</f>
        <v>#VALUE!</v>
      </c>
      <c r="F6" s="61" t="e" cm="1">
        <f t="array" ref="F6">_xll.STACK.EXPANDPROJECTSTATUSRANGE(SFXConnName)</f>
        <v>#VALUE!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Basics</vt:lpstr>
      <vt:lpstr>Project Data</vt:lpstr>
      <vt:lpstr>Takeoff Report - Full</vt:lpstr>
      <vt:lpstr>Item Report - Full</vt:lpstr>
      <vt:lpstr>Get Qty by Plan</vt:lpstr>
      <vt:lpstr>Get Qty by Plan and TO</vt:lpstr>
      <vt:lpstr>Qty by Tag</vt:lpstr>
      <vt:lpstr>Playground</vt:lpstr>
      <vt:lpstr>Lookups</vt:lpstr>
      <vt:lpstr>SFXBidDateFrom</vt:lpstr>
      <vt:lpstr>SFXBidDateTo</vt:lpstr>
      <vt:lpstr>SFXConnName</vt:lpstr>
      <vt:lpstr>SFXPlanChoice</vt:lpstr>
      <vt:lpstr>SFXPlanChoice2</vt:lpstr>
      <vt:lpstr>SFXPrjName</vt:lpstr>
      <vt:lpstr>SFXPrjStatus</vt:lpstr>
      <vt:lpstr>SFXPrjString</vt:lpstr>
      <vt:lpstr>SFXTagChoice</vt:lpstr>
      <vt:lpstr>SFXTagValueChoice</vt:lpstr>
      <vt:lpstr>SFXTakeoffChoice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2025-10-08T16:09:18Z</dcterms:created>
  <dcterms:modified xsi:type="dcterms:W3CDTF">2025-11-07T16:02:52Z</dcterms:modified>
</cp:coreProperties>
</file>